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saksh\Desktop\"/>
    </mc:Choice>
  </mc:AlternateContent>
  <xr:revisionPtr revIDLastSave="0" documentId="13_ncr:1_{3AE22970-A6E1-4110-B119-BB8EC44ABCEB}" xr6:coauthVersionLast="47" xr6:coauthVersionMax="47" xr10:uidLastSave="{00000000-0000-0000-0000-000000000000}"/>
  <bookViews>
    <workbookView xWindow="-108" yWindow="-108" windowWidth="23256" windowHeight="12576" firstSheet="2" activeTab="7" xr2:uid="{00000000-000D-0000-FFFF-FFFF00000000}"/>
  </bookViews>
  <sheets>
    <sheet name="Startup Coast " sheetId="20" r:id="rId1"/>
    <sheet name="Income_Year 1" sheetId="1" r:id="rId2"/>
    <sheet name="Income_Year 2" sheetId="3" r:id="rId3"/>
    <sheet name="Income_Year 3" sheetId="5" r:id="rId4"/>
    <sheet name="CashFlow_Year 1" sheetId="2" r:id="rId5"/>
    <sheet name="CashFlow_Year 2" sheetId="4" r:id="rId6"/>
    <sheet name="CashFlow_Year 3" sheetId="6" r:id="rId7"/>
    <sheet name="Balancesheet " sheetId="21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4" i="21" l="1"/>
  <c r="C23" i="21"/>
  <c r="C14" i="21"/>
  <c r="C13" i="21"/>
  <c r="C7" i="21"/>
  <c r="N24" i="6"/>
  <c r="N22" i="6"/>
  <c r="N21" i="6"/>
  <c r="N20" i="6"/>
  <c r="M19" i="6"/>
  <c r="M23" i="6" s="1"/>
  <c r="L19" i="6"/>
  <c r="L23" i="6" s="1"/>
  <c r="K19" i="6"/>
  <c r="K23" i="6" s="1"/>
  <c r="J19" i="6"/>
  <c r="J23" i="6" s="1"/>
  <c r="I19" i="6"/>
  <c r="I23" i="6" s="1"/>
  <c r="H19" i="6"/>
  <c r="H23" i="6" s="1"/>
  <c r="G19" i="6"/>
  <c r="G23" i="6" s="1"/>
  <c r="F19" i="6"/>
  <c r="F23" i="6" s="1"/>
  <c r="E19" i="6"/>
  <c r="E23" i="6" s="1"/>
  <c r="D19" i="6"/>
  <c r="D23" i="6" s="1"/>
  <c r="C19" i="6"/>
  <c r="C23" i="6" s="1"/>
  <c r="B19" i="6"/>
  <c r="N19" i="6" s="1"/>
  <c r="N18" i="6"/>
  <c r="N17" i="6"/>
  <c r="N16" i="6"/>
  <c r="N15" i="6"/>
  <c r="N14" i="6"/>
  <c r="N13" i="6"/>
  <c r="N11" i="6"/>
  <c r="N10" i="6"/>
  <c r="N9" i="6"/>
  <c r="N8" i="6"/>
  <c r="M7" i="6"/>
  <c r="M12" i="6" s="1"/>
  <c r="M25" i="6" s="1"/>
  <c r="M27" i="6" s="1"/>
  <c r="L7" i="6"/>
  <c r="L12" i="6" s="1"/>
  <c r="L25" i="6" s="1"/>
  <c r="L27" i="6" s="1"/>
  <c r="K7" i="6"/>
  <c r="K12" i="6" s="1"/>
  <c r="K25" i="6" s="1"/>
  <c r="K27" i="6" s="1"/>
  <c r="J7" i="6"/>
  <c r="J12" i="6" s="1"/>
  <c r="I7" i="6"/>
  <c r="I12" i="6" s="1"/>
  <c r="I25" i="6" s="1"/>
  <c r="I27" i="6" s="1"/>
  <c r="H7" i="6"/>
  <c r="H12" i="6" s="1"/>
  <c r="H25" i="6" s="1"/>
  <c r="H27" i="6" s="1"/>
  <c r="G7" i="6"/>
  <c r="G12" i="6" s="1"/>
  <c r="G25" i="6" s="1"/>
  <c r="G27" i="6" s="1"/>
  <c r="F7" i="6"/>
  <c r="F12" i="6" s="1"/>
  <c r="E7" i="6"/>
  <c r="E12" i="6" s="1"/>
  <c r="E25" i="6" s="1"/>
  <c r="E27" i="6" s="1"/>
  <c r="D7" i="6"/>
  <c r="D12" i="6" s="1"/>
  <c r="D25" i="6" s="1"/>
  <c r="D27" i="6" s="1"/>
  <c r="C7" i="6"/>
  <c r="C12" i="6" s="1"/>
  <c r="C25" i="6" s="1"/>
  <c r="C27" i="6" s="1"/>
  <c r="B7" i="6"/>
  <c r="N6" i="6"/>
  <c r="N5" i="6"/>
  <c r="C27" i="4"/>
  <c r="D27" i="4"/>
  <c r="E27" i="4"/>
  <c r="F27" i="4"/>
  <c r="G27" i="4"/>
  <c r="H27" i="4"/>
  <c r="I27" i="4"/>
  <c r="J27" i="4"/>
  <c r="K27" i="4"/>
  <c r="L27" i="4"/>
  <c r="M27" i="4"/>
  <c r="B27" i="4"/>
  <c r="C25" i="4"/>
  <c r="D25" i="4"/>
  <c r="E25" i="4"/>
  <c r="F25" i="4"/>
  <c r="N25" i="4" s="1"/>
  <c r="G25" i="4"/>
  <c r="H25" i="4"/>
  <c r="I25" i="4"/>
  <c r="J25" i="4"/>
  <c r="K25" i="4"/>
  <c r="L25" i="4"/>
  <c r="M25" i="4"/>
  <c r="B25" i="4"/>
  <c r="C12" i="4"/>
  <c r="D12" i="4"/>
  <c r="E12" i="4"/>
  <c r="F12" i="4"/>
  <c r="N12" i="4" s="1"/>
  <c r="G12" i="4"/>
  <c r="H12" i="4"/>
  <c r="I12" i="4"/>
  <c r="J12" i="4"/>
  <c r="K12" i="4"/>
  <c r="L12" i="4"/>
  <c r="M12" i="4"/>
  <c r="B12" i="4"/>
  <c r="C23" i="4"/>
  <c r="D23" i="4"/>
  <c r="E23" i="4"/>
  <c r="F23" i="4"/>
  <c r="G23" i="4"/>
  <c r="H23" i="4"/>
  <c r="I23" i="4"/>
  <c r="J23" i="4"/>
  <c r="K23" i="4"/>
  <c r="L23" i="4"/>
  <c r="M23" i="4"/>
  <c r="B23" i="4"/>
  <c r="N23" i="4" s="1"/>
  <c r="C19" i="4"/>
  <c r="D19" i="4"/>
  <c r="E19" i="4"/>
  <c r="F19" i="4"/>
  <c r="N19" i="4" s="1"/>
  <c r="G19" i="4"/>
  <c r="H19" i="4"/>
  <c r="I19" i="4"/>
  <c r="J19" i="4"/>
  <c r="K19" i="4"/>
  <c r="L19" i="4"/>
  <c r="M19" i="4"/>
  <c r="B19" i="4"/>
  <c r="N6" i="4"/>
  <c r="N7" i="4"/>
  <c r="N8" i="4"/>
  <c r="N9" i="4"/>
  <c r="N10" i="4"/>
  <c r="N11" i="4"/>
  <c r="N13" i="4"/>
  <c r="N14" i="4"/>
  <c r="N15" i="4"/>
  <c r="N16" i="4"/>
  <c r="N17" i="4"/>
  <c r="N18" i="4"/>
  <c r="N20" i="4"/>
  <c r="N21" i="4"/>
  <c r="N22" i="4"/>
  <c r="N24" i="4"/>
  <c r="N5" i="4"/>
  <c r="C7" i="4"/>
  <c r="D7" i="4"/>
  <c r="E7" i="4"/>
  <c r="F7" i="4"/>
  <c r="G7" i="4"/>
  <c r="H7" i="4"/>
  <c r="I7" i="4"/>
  <c r="J7" i="4"/>
  <c r="K7" i="4"/>
  <c r="L7" i="4"/>
  <c r="M7" i="4"/>
  <c r="B7" i="4"/>
  <c r="N6" i="2"/>
  <c r="N7" i="2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5" i="2"/>
  <c r="C27" i="2"/>
  <c r="D27" i="2"/>
  <c r="E27" i="2"/>
  <c r="F27" i="2"/>
  <c r="G27" i="2"/>
  <c r="H27" i="2"/>
  <c r="I27" i="2"/>
  <c r="J27" i="2"/>
  <c r="K27" i="2"/>
  <c r="L27" i="2"/>
  <c r="M27" i="2"/>
  <c r="B27" i="2"/>
  <c r="B25" i="2"/>
  <c r="C25" i="2"/>
  <c r="D25" i="2"/>
  <c r="E25" i="2"/>
  <c r="F25" i="2"/>
  <c r="G25" i="2"/>
  <c r="H25" i="2"/>
  <c r="I25" i="2"/>
  <c r="J25" i="2"/>
  <c r="K25" i="2"/>
  <c r="L25" i="2"/>
  <c r="M25" i="2"/>
  <c r="C23" i="2"/>
  <c r="D23" i="2"/>
  <c r="E23" i="2"/>
  <c r="F23" i="2"/>
  <c r="G23" i="2"/>
  <c r="H23" i="2"/>
  <c r="I23" i="2"/>
  <c r="J23" i="2"/>
  <c r="K23" i="2"/>
  <c r="L23" i="2"/>
  <c r="M23" i="2"/>
  <c r="B23" i="2"/>
  <c r="C19" i="2"/>
  <c r="D19" i="2"/>
  <c r="E19" i="2"/>
  <c r="F19" i="2"/>
  <c r="G19" i="2"/>
  <c r="H19" i="2"/>
  <c r="I19" i="2"/>
  <c r="J19" i="2"/>
  <c r="K19" i="2"/>
  <c r="L19" i="2"/>
  <c r="M19" i="2"/>
  <c r="B19" i="2"/>
  <c r="C12" i="2"/>
  <c r="D12" i="2"/>
  <c r="E12" i="2"/>
  <c r="F12" i="2"/>
  <c r="G12" i="2"/>
  <c r="H12" i="2"/>
  <c r="I12" i="2"/>
  <c r="J12" i="2"/>
  <c r="K12" i="2"/>
  <c r="L12" i="2"/>
  <c r="M12" i="2"/>
  <c r="B12" i="2"/>
  <c r="C7" i="2"/>
  <c r="D7" i="2"/>
  <c r="E7" i="2"/>
  <c r="F7" i="2"/>
  <c r="G7" i="2"/>
  <c r="H7" i="2"/>
  <c r="I7" i="2"/>
  <c r="J7" i="2"/>
  <c r="K7" i="2"/>
  <c r="L7" i="2"/>
  <c r="M7" i="2"/>
  <c r="B7" i="2"/>
  <c r="C22" i="5"/>
  <c r="D22" i="5"/>
  <c r="E22" i="5"/>
  <c r="F22" i="5"/>
  <c r="G22" i="5"/>
  <c r="H22" i="5"/>
  <c r="I22" i="5"/>
  <c r="J22" i="5"/>
  <c r="K22" i="5"/>
  <c r="L22" i="5"/>
  <c r="M22" i="5"/>
  <c r="B22" i="5"/>
  <c r="C21" i="5"/>
  <c r="D21" i="5"/>
  <c r="E21" i="5"/>
  <c r="F21" i="5"/>
  <c r="G21" i="5"/>
  <c r="H21" i="5"/>
  <c r="I21" i="5"/>
  <c r="J21" i="5"/>
  <c r="K21" i="5"/>
  <c r="L21" i="5"/>
  <c r="M21" i="5"/>
  <c r="B21" i="5"/>
  <c r="C20" i="5"/>
  <c r="D20" i="5"/>
  <c r="E20" i="5"/>
  <c r="F20" i="5"/>
  <c r="G20" i="5"/>
  <c r="H20" i="5"/>
  <c r="I20" i="5"/>
  <c r="J20" i="5"/>
  <c r="K20" i="5"/>
  <c r="L20" i="5"/>
  <c r="M20" i="5"/>
  <c r="B20" i="5"/>
  <c r="C19" i="5"/>
  <c r="D19" i="5"/>
  <c r="E19" i="5"/>
  <c r="F19" i="5"/>
  <c r="G19" i="5"/>
  <c r="H19" i="5"/>
  <c r="I19" i="5"/>
  <c r="J19" i="5"/>
  <c r="K19" i="5"/>
  <c r="L19" i="5"/>
  <c r="M19" i="5"/>
  <c r="B19" i="5"/>
  <c r="C9" i="5"/>
  <c r="D9" i="5"/>
  <c r="E9" i="5"/>
  <c r="F9" i="5"/>
  <c r="G9" i="5"/>
  <c r="H9" i="5"/>
  <c r="I9" i="5"/>
  <c r="J9" i="5"/>
  <c r="K9" i="5"/>
  <c r="L9" i="5"/>
  <c r="M9" i="5"/>
  <c r="B9" i="5"/>
  <c r="C6" i="5"/>
  <c r="D6" i="5"/>
  <c r="E6" i="5"/>
  <c r="F6" i="5"/>
  <c r="G6" i="5"/>
  <c r="H6" i="5"/>
  <c r="I6" i="5"/>
  <c r="J6" i="5"/>
  <c r="K6" i="5"/>
  <c r="L6" i="5"/>
  <c r="M6" i="5"/>
  <c r="B6" i="5"/>
  <c r="C22" i="3"/>
  <c r="D22" i="3"/>
  <c r="E22" i="3"/>
  <c r="F22" i="3"/>
  <c r="G22" i="3"/>
  <c r="H22" i="3"/>
  <c r="I22" i="3"/>
  <c r="J22" i="3"/>
  <c r="K22" i="3"/>
  <c r="L22" i="3"/>
  <c r="M22" i="3"/>
  <c r="B22" i="3"/>
  <c r="C21" i="3"/>
  <c r="D21" i="3"/>
  <c r="E21" i="3"/>
  <c r="F21" i="3"/>
  <c r="G21" i="3"/>
  <c r="H21" i="3"/>
  <c r="I21" i="3"/>
  <c r="J21" i="3"/>
  <c r="K21" i="3"/>
  <c r="L21" i="3"/>
  <c r="M21" i="3"/>
  <c r="B21" i="3"/>
  <c r="C20" i="3"/>
  <c r="D20" i="3"/>
  <c r="E20" i="3"/>
  <c r="F20" i="3"/>
  <c r="G20" i="3"/>
  <c r="H20" i="3"/>
  <c r="I20" i="3"/>
  <c r="J20" i="3"/>
  <c r="K20" i="3"/>
  <c r="L20" i="3"/>
  <c r="M20" i="3"/>
  <c r="B20" i="3"/>
  <c r="C19" i="3"/>
  <c r="D19" i="3"/>
  <c r="E19" i="3"/>
  <c r="F19" i="3"/>
  <c r="G19" i="3"/>
  <c r="H19" i="3"/>
  <c r="I19" i="3"/>
  <c r="J19" i="3"/>
  <c r="K19" i="3"/>
  <c r="L19" i="3"/>
  <c r="M19" i="3"/>
  <c r="B19" i="3"/>
  <c r="C10" i="3"/>
  <c r="D10" i="3"/>
  <c r="E10" i="3"/>
  <c r="F10" i="3"/>
  <c r="G10" i="3"/>
  <c r="H10" i="3"/>
  <c r="I10" i="3"/>
  <c r="J10" i="3"/>
  <c r="K10" i="3"/>
  <c r="L10" i="3"/>
  <c r="M10" i="3"/>
  <c r="B10" i="3"/>
  <c r="C9" i="3"/>
  <c r="D9" i="3"/>
  <c r="E9" i="3"/>
  <c r="F9" i="3"/>
  <c r="G9" i="3"/>
  <c r="H9" i="3"/>
  <c r="I9" i="3"/>
  <c r="J9" i="3"/>
  <c r="K9" i="3"/>
  <c r="L9" i="3"/>
  <c r="M9" i="3"/>
  <c r="B9" i="3"/>
  <c r="C6" i="3"/>
  <c r="D6" i="3"/>
  <c r="E6" i="3"/>
  <c r="F6" i="3"/>
  <c r="G6" i="3"/>
  <c r="H6" i="3"/>
  <c r="I6" i="3"/>
  <c r="J6" i="3"/>
  <c r="K6" i="3"/>
  <c r="L6" i="3"/>
  <c r="M6" i="3"/>
  <c r="B6" i="3"/>
  <c r="C20" i="1"/>
  <c r="D20" i="1"/>
  <c r="E20" i="1"/>
  <c r="F20" i="1"/>
  <c r="G20" i="1"/>
  <c r="H20" i="1"/>
  <c r="I20" i="1"/>
  <c r="J20" i="1"/>
  <c r="J21" i="1" s="1"/>
  <c r="J22" i="1" s="1"/>
  <c r="K20" i="1"/>
  <c r="L20" i="1"/>
  <c r="M20" i="1"/>
  <c r="C19" i="1"/>
  <c r="D19" i="1"/>
  <c r="E19" i="1"/>
  <c r="F19" i="1"/>
  <c r="G19" i="1"/>
  <c r="H19" i="1"/>
  <c r="I19" i="1"/>
  <c r="J19" i="1"/>
  <c r="K19" i="1"/>
  <c r="L19" i="1"/>
  <c r="M19" i="1"/>
  <c r="B19" i="1"/>
  <c r="B20" i="1" s="1"/>
  <c r="F21" i="1"/>
  <c r="F22" i="1" s="1"/>
  <c r="I21" i="1"/>
  <c r="I22" i="1" s="1"/>
  <c r="M21" i="1"/>
  <c r="M22" i="1" s="1"/>
  <c r="C9" i="1"/>
  <c r="D9" i="1"/>
  <c r="E9" i="1"/>
  <c r="F9" i="1"/>
  <c r="G9" i="1"/>
  <c r="H9" i="1"/>
  <c r="I9" i="1"/>
  <c r="J9" i="1"/>
  <c r="K9" i="1"/>
  <c r="L9" i="1"/>
  <c r="M9" i="1"/>
  <c r="B9" i="1"/>
  <c r="C6" i="1"/>
  <c r="C10" i="1" s="1"/>
  <c r="D6" i="1"/>
  <c r="D10" i="1" s="1"/>
  <c r="E6" i="1"/>
  <c r="E10" i="1" s="1"/>
  <c r="F6" i="1"/>
  <c r="F10" i="1" s="1"/>
  <c r="G6" i="1"/>
  <c r="G10" i="1" s="1"/>
  <c r="H6" i="1"/>
  <c r="H10" i="1" s="1"/>
  <c r="I6" i="1"/>
  <c r="I10" i="1" s="1"/>
  <c r="J6" i="1"/>
  <c r="J10" i="1" s="1"/>
  <c r="K6" i="1"/>
  <c r="K10" i="1" s="1"/>
  <c r="L6" i="1"/>
  <c r="L10" i="1" s="1"/>
  <c r="M6" i="1"/>
  <c r="M10" i="1" s="1"/>
  <c r="B6" i="1"/>
  <c r="B10" i="1" s="1"/>
  <c r="B15" i="20"/>
  <c r="L21" i="1"/>
  <c r="L22" i="1" s="1"/>
  <c r="K21" i="1"/>
  <c r="K22" i="1" s="1"/>
  <c r="H21" i="1"/>
  <c r="H22" i="1" s="1"/>
  <c r="G21" i="1"/>
  <c r="G22" i="1" s="1"/>
  <c r="E21" i="1"/>
  <c r="E22" i="1" s="1"/>
  <c r="D21" i="1"/>
  <c r="D22" i="1" s="1"/>
  <c r="C21" i="1"/>
  <c r="C22" i="1" s="1"/>
  <c r="B21" i="1"/>
  <c r="N7" i="6" l="1"/>
  <c r="F25" i="6"/>
  <c r="F27" i="6" s="1"/>
  <c r="J25" i="6"/>
  <c r="J27" i="6" s="1"/>
  <c r="B23" i="6"/>
  <c r="N23" i="6" s="1"/>
  <c r="B12" i="6"/>
  <c r="B22" i="1"/>
  <c r="B25" i="6" l="1"/>
  <c r="N12" i="6"/>
  <c r="N25" i="6" l="1"/>
  <c r="B27" i="6"/>
</calcChain>
</file>

<file path=xl/sharedStrings.xml><?xml version="1.0" encoding="utf-8"?>
<sst xmlns="http://schemas.openxmlformats.org/spreadsheetml/2006/main" count="308" uniqueCount="136">
  <si>
    <t>Month 1</t>
  </si>
  <si>
    <t>Month 2</t>
  </si>
  <si>
    <t>Month 3</t>
  </si>
  <si>
    <t>Month 4</t>
  </si>
  <si>
    <t>Month 5</t>
  </si>
  <si>
    <t>Month 6</t>
  </si>
  <si>
    <t>Month 7</t>
  </si>
  <si>
    <t>Month 8</t>
  </si>
  <si>
    <t>Month 9</t>
  </si>
  <si>
    <t>Month 10</t>
  </si>
  <si>
    <t>Month 11</t>
  </si>
  <si>
    <t>Month 12</t>
  </si>
  <si>
    <t>Jewelry Sales</t>
  </si>
  <si>
    <t>Cosmetics Sales</t>
  </si>
  <si>
    <t>COGS - Jewelry Materials</t>
  </si>
  <si>
    <t>COGS - Cosmetics Ingredients</t>
  </si>
  <si>
    <t>Gross Profit</t>
  </si>
  <si>
    <t>Marketing &amp; Promotion</t>
  </si>
  <si>
    <t>Store Rent</t>
  </si>
  <si>
    <t>Packaging &amp; Branding Costs</t>
  </si>
  <si>
    <t>Employee Salaries</t>
  </si>
  <si>
    <t>Online Advertising (Instagram/TikTok)</t>
  </si>
  <si>
    <t>Inventory Loss / Damaged Goods</t>
  </si>
  <si>
    <t>Utilities</t>
  </si>
  <si>
    <t>Jewelry Gross Margin</t>
  </si>
  <si>
    <t>55%</t>
  </si>
  <si>
    <t>Cosmetics Gross Margin</t>
  </si>
  <si>
    <t>45%</t>
  </si>
  <si>
    <t>Inventory Purchase % of Sales</t>
  </si>
  <si>
    <t>40%</t>
  </si>
  <si>
    <t>Tax Rate</t>
  </si>
  <si>
    <t>15%</t>
  </si>
  <si>
    <t>Assumption</t>
  </si>
  <si>
    <t>Year 1</t>
  </si>
  <si>
    <t>Year 2</t>
  </si>
  <si>
    <t>Year 3</t>
  </si>
  <si>
    <t>Jewelry Sales Growth</t>
  </si>
  <si>
    <t>3% monthly</t>
  </si>
  <si>
    <t>4% monthly</t>
  </si>
  <si>
    <t>5% monthly</t>
  </si>
  <si>
    <t>Cosmetics Sales Growth</t>
  </si>
  <si>
    <t>6% monthly</t>
  </si>
  <si>
    <t>7% monthly</t>
  </si>
  <si>
    <t>56%</t>
  </si>
  <si>
    <t>57%</t>
  </si>
  <si>
    <t>46%</t>
  </si>
  <si>
    <t>47%</t>
  </si>
  <si>
    <t>Annual Rent Increase</t>
  </si>
  <si>
    <t>0%</t>
  </si>
  <si>
    <t>3% increase</t>
  </si>
  <si>
    <t>5% increase</t>
  </si>
  <si>
    <t>Utilities Increase</t>
  </si>
  <si>
    <t>Marketing Increase</t>
  </si>
  <si>
    <t>7% increase</t>
  </si>
  <si>
    <t>Salary Increase</t>
  </si>
  <si>
    <t>16%</t>
  </si>
  <si>
    <t>17%</t>
  </si>
  <si>
    <t>38%</t>
  </si>
  <si>
    <t>37%</t>
  </si>
  <si>
    <t xml:space="preserve">Income statement of 1 year </t>
  </si>
  <si>
    <t xml:space="preserve">Net Profit before Tax </t>
  </si>
  <si>
    <t>Tax</t>
  </si>
  <si>
    <t>Net profit after tax</t>
  </si>
  <si>
    <t>Income statement 2 year</t>
  </si>
  <si>
    <t xml:space="preserve">Cashflow 2 year </t>
  </si>
  <si>
    <t>Income statement 3</t>
  </si>
  <si>
    <t>Cash flow 3 year</t>
  </si>
  <si>
    <t>Cost Item</t>
  </si>
  <si>
    <t>Amount</t>
  </si>
  <si>
    <t>Business Registration</t>
  </si>
  <si>
    <t>Store Deposit</t>
  </si>
  <si>
    <t>Renovation &amp; Interior Setup</t>
  </si>
  <si>
    <t>Jewelry Inventory Initial</t>
  </si>
  <si>
    <t>Cosmetics Inventory Initial</t>
  </si>
  <si>
    <t>Display Cases</t>
  </si>
  <si>
    <t>Lighting Setup</t>
  </si>
  <si>
    <t>POS System</t>
  </si>
  <si>
    <t>Website &amp; Branding</t>
  </si>
  <si>
    <t>Initial Marketing Launch</t>
  </si>
  <si>
    <t>Miscellaneous</t>
  </si>
  <si>
    <t>Total Startup Cost</t>
  </si>
  <si>
    <t xml:space="preserve">Startup Coast </t>
  </si>
  <si>
    <t>Total sale</t>
  </si>
  <si>
    <t>Total COGS</t>
  </si>
  <si>
    <t>Expenses:</t>
  </si>
  <si>
    <t>Total expenses</t>
  </si>
  <si>
    <t xml:space="preserve">Cash Flow Year 1 </t>
  </si>
  <si>
    <t>Advertising</t>
  </si>
  <si>
    <t>Supplies</t>
  </si>
  <si>
    <t>Interest Expense</t>
  </si>
  <si>
    <t>Annual</t>
  </si>
  <si>
    <t>Revenues (cash in)</t>
  </si>
  <si>
    <t>Total income</t>
  </si>
  <si>
    <t>Other Changes in cash (Cash in)</t>
  </si>
  <si>
    <t>Cash received from Loan</t>
  </si>
  <si>
    <t>Cash received from investment</t>
  </si>
  <si>
    <t>Total Cash Inflow(A)</t>
  </si>
  <si>
    <t>Expenses (cash out)</t>
  </si>
  <si>
    <t>Website Maintenance and hosting</t>
  </si>
  <si>
    <t>Total Operating Expenses</t>
  </si>
  <si>
    <t>Other Changes in Cash (cash out)</t>
  </si>
  <si>
    <t>Owner's withdraw</t>
  </si>
  <si>
    <t>Total cash outflow(B)</t>
  </si>
  <si>
    <t>Net cash Flow (A-B)</t>
  </si>
  <si>
    <t>Cash at beginning</t>
  </si>
  <si>
    <t>Cash at the end</t>
  </si>
  <si>
    <t>Jewelry</t>
  </si>
  <si>
    <t>Cosmetic</t>
  </si>
  <si>
    <t xml:space="preserve">Balancesheet </t>
  </si>
  <si>
    <t>Amount ($)</t>
  </si>
  <si>
    <t>ASSETS</t>
  </si>
  <si>
    <t>Current Assets</t>
  </si>
  <si>
    <t>Cash</t>
  </si>
  <si>
    <t>(Ending balance from Cash Flow)</t>
  </si>
  <si>
    <t>Inventory</t>
  </si>
  <si>
    <t>(Initial Inventory, assumed ending balance)</t>
  </si>
  <si>
    <t>Total Current Assets</t>
  </si>
  <si>
    <t>Non-Current Assets</t>
  </si>
  <si>
    <t>Fixed Assets (at cost)</t>
  </si>
  <si>
    <t>Less: Accumulated Depreciation</t>
  </si>
  <si>
    <t>($26,200/5 years)</t>
  </si>
  <si>
    <t>Net Fixed Assets</t>
  </si>
  <si>
    <t>Total Non-Current Assets</t>
  </si>
  <si>
    <t>TOTAL ASSETS</t>
  </si>
  <si>
    <t>LIABILITIES &amp; OWNER'S EQUITY</t>
  </si>
  <si>
    <t>Liabilities</t>
  </si>
  <si>
    <t>Long-Term Loan Payable</t>
  </si>
  <si>
    <t>(Total loan received)</t>
  </si>
  <si>
    <t>Total Liabilities</t>
  </si>
  <si>
    <t>Owner's Equity</t>
  </si>
  <si>
    <t>Contributed Capital</t>
  </si>
  <si>
    <t>(Initial Investment + Plug figure)</t>
  </si>
  <si>
    <t>Retained Earnings</t>
  </si>
  <si>
    <t>(Net Profit after Tax for Year 1)</t>
  </si>
  <si>
    <t>Total Owner's Equity</t>
  </si>
  <si>
    <t>TOTAL LIABILITIES &amp; OWNER'S EQUITY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</si>
</sst>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164" formatCode="&quot;$&quot;#,##0.00"/>
    <numFmt numFmtId="165" formatCode="&quot;$&quot;#,##0"/>
  </numFmts>
  <fonts count="15" x14ac:knownFonts="1">
    <font>
      <sz val="11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name val="Calibri"/>
      <family val="2"/>
    </font>
    <font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name val="Calibri"/>
      <family val="2"/>
    </font>
    <font>
      <b/>
      <sz val="16"/>
      <color theme="1"/>
      <name val="Calibri"/>
      <family val="2"/>
      <scheme val="minor"/>
    </font>
    <font>
      <b/>
      <sz val="16"/>
      <name val="Calibri"/>
      <family val="2"/>
    </font>
    <font>
      <sz val="16"/>
      <color theme="1"/>
      <name val="Arial"/>
      <family val="2"/>
    </font>
    <font>
      <b/>
      <sz val="28"/>
      <color theme="1"/>
      <name val="Calibri"/>
      <family val="2"/>
      <scheme val="minor"/>
    </font>
    <font>
      <b/>
      <sz val="16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/>
      <top/>
      <bottom style="medium">
        <color rgb="FFCCCCCC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0" fillId="0" borderId="1" xfId="0" applyBorder="1"/>
    <xf numFmtId="0" fontId="4" fillId="0" borderId="1" xfId="0" applyFont="1" applyBorder="1"/>
    <xf numFmtId="165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65" fontId="7" fillId="0" borderId="1" xfId="0" applyNumberFormat="1" applyFont="1" applyBorder="1" applyAlignment="1">
      <alignment horizontal="center" vertical="center"/>
    </xf>
    <xf numFmtId="0" fontId="4" fillId="0" borderId="0" xfId="0" applyFont="1"/>
    <xf numFmtId="0" fontId="6" fillId="0" borderId="0" xfId="0" applyFont="1"/>
    <xf numFmtId="0" fontId="8" fillId="0" borderId="1" xfId="0" applyFont="1" applyBorder="1"/>
    <xf numFmtId="0" fontId="9" fillId="0" borderId="1" xfId="0" applyFont="1" applyBorder="1" applyAlignment="1">
      <alignment horizontal="center" vertical="center"/>
    </xf>
    <xf numFmtId="165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8" fontId="8" fillId="0" borderId="1" xfId="0" applyNumberFormat="1" applyFont="1" applyBorder="1" applyAlignment="1">
      <alignment horizontal="center" vertical="center"/>
    </xf>
    <xf numFmtId="0" fontId="10" fillId="0" borderId="1" xfId="0" applyFont="1" applyBorder="1"/>
    <xf numFmtId="165" fontId="11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165" fontId="1" fillId="0" borderId="2" xfId="0" applyNumberFormat="1" applyFont="1" applyBorder="1" applyAlignment="1">
      <alignment horizontal="center"/>
    </xf>
    <xf numFmtId="165" fontId="1" fillId="0" borderId="3" xfId="0" applyNumberFormat="1" applyFont="1" applyBorder="1" applyAlignment="1">
      <alignment horizontal="center"/>
    </xf>
    <xf numFmtId="165" fontId="1" fillId="0" borderId="4" xfId="0" applyNumberFormat="1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2" fillId="0" borderId="7" xfId="0" applyFont="1" applyBorder="1" applyAlignment="1">
      <alignment wrapText="1"/>
    </xf>
    <xf numFmtId="4" fontId="12" fillId="0" borderId="7" xfId="0" applyNumberFormat="1" applyFont="1" applyBorder="1" applyAlignment="1">
      <alignment horizontal="right" wrapText="1"/>
    </xf>
    <xf numFmtId="0" fontId="12" fillId="0" borderId="7" xfId="0" applyFont="1" applyBorder="1" applyAlignment="1">
      <alignment vertical="center"/>
    </xf>
    <xf numFmtId="0" fontId="13" fillId="0" borderId="8" xfId="0" applyFont="1" applyBorder="1" applyAlignment="1">
      <alignment horizontal="center"/>
    </xf>
    <xf numFmtId="0" fontId="14" fillId="0" borderId="7" xfId="0" applyFont="1" applyBorder="1" applyAlignment="1">
      <alignment wrapText="1"/>
    </xf>
    <xf numFmtId="0" fontId="14" fillId="0" borderId="7" xfId="0" applyFont="1" applyBorder="1" applyAlignment="1">
      <alignment vertical="center"/>
    </xf>
    <xf numFmtId="4" fontId="14" fillId="0" borderId="7" xfId="0" applyNumberFormat="1" applyFont="1" applyBorder="1" applyAlignment="1">
      <alignment horizontal="right" wrapText="1"/>
    </xf>
    <xf numFmtId="0" fontId="11" fillId="0" borderId="1" xfId="0" applyFont="1" applyBorder="1" applyAlignment="1">
      <alignment horizontal="center" vertical="center"/>
    </xf>
    <xf numFmtId="165" fontId="10" fillId="0" borderId="1" xfId="0" applyNumberFormat="1" applyFont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/>
    </xf>
    <xf numFmtId="164" fontId="10" fillId="0" borderId="1" xfId="0" applyNumberFormat="1" applyFont="1" applyBorder="1" applyAlignment="1">
      <alignment horizontal="center" vertical="center"/>
    </xf>
    <xf numFmtId="0" fontId="8" fillId="0" borderId="0" xfId="0" applyFont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586266-40FE-4A81-A1FB-AE19EE864E68}">
  <dimension ref="A1:B15"/>
  <sheetViews>
    <sheetView zoomScale="85" zoomScaleNormal="85" workbookViewId="0">
      <selection activeCell="L6" sqref="L6"/>
    </sheetView>
  </sheetViews>
  <sheetFormatPr defaultRowHeight="14.4" x14ac:dyDescent="0.3"/>
  <cols>
    <col min="1" max="1" width="44" customWidth="1"/>
    <col min="2" max="2" width="26" customWidth="1"/>
  </cols>
  <sheetData>
    <row r="1" spans="1:2" ht="36.6" x14ac:dyDescent="0.7">
      <c r="A1" s="19" t="s">
        <v>81</v>
      </c>
      <c r="B1" s="19"/>
    </row>
    <row r="2" spans="1:2" x14ac:dyDescent="0.3">
      <c r="A2" s="2"/>
      <c r="B2" s="2"/>
    </row>
    <row r="3" spans="1:2" ht="23.4" x14ac:dyDescent="0.3">
      <c r="A3" s="1" t="s">
        <v>67</v>
      </c>
      <c r="B3" s="1" t="s">
        <v>68</v>
      </c>
    </row>
    <row r="4" spans="1:2" ht="23.4" x14ac:dyDescent="0.3">
      <c r="A4" s="5" t="s">
        <v>69</v>
      </c>
      <c r="B4" s="6">
        <v>1200</v>
      </c>
    </row>
    <row r="5" spans="1:2" ht="23.4" x14ac:dyDescent="0.3">
      <c r="A5" s="5" t="s">
        <v>70</v>
      </c>
      <c r="B5" s="6">
        <v>8000</v>
      </c>
    </row>
    <row r="6" spans="1:2" ht="23.4" x14ac:dyDescent="0.3">
      <c r="A6" s="5" t="s">
        <v>71</v>
      </c>
      <c r="B6" s="6">
        <v>15000</v>
      </c>
    </row>
    <row r="7" spans="1:2" ht="23.4" x14ac:dyDescent="0.3">
      <c r="A7" s="5" t="s">
        <v>72</v>
      </c>
      <c r="B7" s="6">
        <v>30000</v>
      </c>
    </row>
    <row r="8" spans="1:2" ht="23.4" x14ac:dyDescent="0.3">
      <c r="A8" s="5" t="s">
        <v>73</v>
      </c>
      <c r="B8" s="6">
        <v>15000</v>
      </c>
    </row>
    <row r="9" spans="1:2" ht="23.4" x14ac:dyDescent="0.3">
      <c r="A9" s="5" t="s">
        <v>74</v>
      </c>
      <c r="B9" s="6">
        <v>7000</v>
      </c>
    </row>
    <row r="10" spans="1:2" ht="23.4" x14ac:dyDescent="0.3">
      <c r="A10" s="5" t="s">
        <v>75</v>
      </c>
      <c r="B10" s="6">
        <v>3000</v>
      </c>
    </row>
    <row r="11" spans="1:2" ht="23.4" x14ac:dyDescent="0.3">
      <c r="A11" s="5" t="s">
        <v>76</v>
      </c>
      <c r="B11" s="6">
        <v>1200</v>
      </c>
    </row>
    <row r="12" spans="1:2" ht="23.4" x14ac:dyDescent="0.3">
      <c r="A12" s="5" t="s">
        <v>77</v>
      </c>
      <c r="B12" s="6">
        <v>4000</v>
      </c>
    </row>
    <row r="13" spans="1:2" ht="23.4" x14ac:dyDescent="0.3">
      <c r="A13" s="5" t="s">
        <v>78</v>
      </c>
      <c r="B13" s="6">
        <v>5000</v>
      </c>
    </row>
    <row r="14" spans="1:2" ht="23.4" x14ac:dyDescent="0.3">
      <c r="A14" s="5" t="s">
        <v>79</v>
      </c>
      <c r="B14" s="6">
        <v>2500</v>
      </c>
    </row>
    <row r="15" spans="1:2" ht="23.4" x14ac:dyDescent="0.3">
      <c r="A15" s="7" t="s">
        <v>80</v>
      </c>
      <c r="B15" s="8">
        <f>SUM(B4:B14)</f>
        <v>91900</v>
      </c>
    </row>
  </sheetData>
  <mergeCells count="1">
    <mergeCell ref="A1:B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1"/>
  <sheetViews>
    <sheetView zoomScale="79" zoomScaleNormal="79" workbookViewId="0">
      <selection activeCell="E26" sqref="E26"/>
    </sheetView>
  </sheetViews>
  <sheetFormatPr defaultRowHeight="14.4" x14ac:dyDescent="0.3"/>
  <cols>
    <col min="1" max="1" width="37.21875" bestFit="1" customWidth="1"/>
    <col min="2" max="2" width="12.44140625" bestFit="1" customWidth="1"/>
    <col min="3" max="11" width="13.77734375" bestFit="1" customWidth="1"/>
    <col min="12" max="13" width="15.33203125" bestFit="1" customWidth="1"/>
    <col min="15" max="15" width="25.6640625" bestFit="1" customWidth="1"/>
    <col min="16" max="16" width="13.44140625" bestFit="1" customWidth="1"/>
  </cols>
  <sheetData>
    <row r="1" spans="1:16" ht="36.6" x14ac:dyDescent="0.7">
      <c r="A1" s="19" t="s">
        <v>59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</row>
    <row r="2" spans="1:16" ht="21" x14ac:dyDescent="0.35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9"/>
      <c r="O2" s="9"/>
      <c r="P2" s="9"/>
    </row>
    <row r="3" spans="1:16" ht="21" x14ac:dyDescent="0.35">
      <c r="A3" s="14"/>
      <c r="B3" s="36" t="s">
        <v>0</v>
      </c>
      <c r="C3" s="36" t="s">
        <v>1</v>
      </c>
      <c r="D3" s="36" t="s">
        <v>2</v>
      </c>
      <c r="E3" s="36" t="s">
        <v>3</v>
      </c>
      <c r="F3" s="36" t="s">
        <v>4</v>
      </c>
      <c r="G3" s="36" t="s">
        <v>5</v>
      </c>
      <c r="H3" s="36" t="s">
        <v>6</v>
      </c>
      <c r="I3" s="36" t="s">
        <v>7</v>
      </c>
      <c r="J3" s="36" t="s">
        <v>8</v>
      </c>
      <c r="K3" s="36" t="s">
        <v>9</v>
      </c>
      <c r="L3" s="36" t="s">
        <v>10</v>
      </c>
      <c r="M3" s="36" t="s">
        <v>11</v>
      </c>
      <c r="N3" s="9"/>
      <c r="O3" s="9"/>
      <c r="P3" s="9"/>
    </row>
    <row r="4" spans="1:16" ht="21" x14ac:dyDescent="0.35">
      <c r="A4" s="12" t="s">
        <v>12</v>
      </c>
      <c r="B4" s="13">
        <v>14281.727015095659</v>
      </c>
      <c r="C4" s="13">
        <v>19515.537576556089</v>
      </c>
      <c r="D4" s="13">
        <v>19607.661430973789</v>
      </c>
      <c r="E4" s="13">
        <v>17745.448538575649</v>
      </c>
      <c r="F4" s="13">
        <v>18369.119457831781</v>
      </c>
      <c r="G4" s="13">
        <v>16308.09031994575</v>
      </c>
      <c r="H4" s="13">
        <v>16345.68232270286</v>
      </c>
      <c r="I4" s="13">
        <v>18483.966369569491</v>
      </c>
      <c r="J4" s="13">
        <v>16785.797966782571</v>
      </c>
      <c r="K4" s="13">
        <v>19772.586593483062</v>
      </c>
      <c r="L4" s="13">
        <v>24756.818135807531</v>
      </c>
      <c r="M4" s="13">
        <v>29103.377447405419</v>
      </c>
      <c r="N4" s="9"/>
      <c r="O4" s="9"/>
      <c r="P4" s="9"/>
    </row>
    <row r="5" spans="1:16" ht="21" x14ac:dyDescent="0.35">
      <c r="A5" s="12" t="s">
        <v>13</v>
      </c>
      <c r="B5" s="13">
        <v>13241.17856224559</v>
      </c>
      <c r="C5" s="13">
        <v>16620.008632425051</v>
      </c>
      <c r="D5" s="13">
        <v>14783.217952549079</v>
      </c>
      <c r="E5" s="13">
        <v>11480.59660948023</v>
      </c>
      <c r="F5" s="13">
        <v>17036.787208976901</v>
      </c>
      <c r="G5" s="13">
        <v>15096.64500299766</v>
      </c>
      <c r="H5" s="13">
        <v>14534.042325225309</v>
      </c>
      <c r="I5" s="13">
        <v>13431.27688106761</v>
      </c>
      <c r="J5" s="13">
        <v>15353.39901678623</v>
      </c>
      <c r="K5" s="13">
        <v>15374.45355812753</v>
      </c>
      <c r="L5" s="13">
        <v>21871.594863358841</v>
      </c>
      <c r="M5" s="13">
        <v>23584.85382382285</v>
      </c>
      <c r="N5" s="9"/>
      <c r="O5" s="9"/>
      <c r="P5" s="9"/>
    </row>
    <row r="6" spans="1:16" ht="21" x14ac:dyDescent="0.35">
      <c r="A6" s="36" t="s">
        <v>82</v>
      </c>
      <c r="B6" s="37">
        <f>SUM(B4:B5)</f>
        <v>27522.905577341247</v>
      </c>
      <c r="C6" s="37">
        <f t="shared" ref="C6:M6" si="0">SUM(C4:C5)</f>
        <v>36135.546208981141</v>
      </c>
      <c r="D6" s="37">
        <f t="shared" si="0"/>
        <v>34390.879383522872</v>
      </c>
      <c r="E6" s="37">
        <f t="shared" si="0"/>
        <v>29226.045148055877</v>
      </c>
      <c r="F6" s="37">
        <f t="shared" si="0"/>
        <v>35405.906666808682</v>
      </c>
      <c r="G6" s="37">
        <f t="shared" si="0"/>
        <v>31404.735322943408</v>
      </c>
      <c r="H6" s="37">
        <f t="shared" si="0"/>
        <v>30879.724647928168</v>
      </c>
      <c r="I6" s="37">
        <f t="shared" si="0"/>
        <v>31915.243250637101</v>
      </c>
      <c r="J6" s="37">
        <f t="shared" si="0"/>
        <v>32139.1969835688</v>
      </c>
      <c r="K6" s="37">
        <f t="shared" si="0"/>
        <v>35147.040151610592</v>
      </c>
      <c r="L6" s="37">
        <f t="shared" si="0"/>
        <v>46628.412999166372</v>
      </c>
      <c r="M6" s="37">
        <f t="shared" si="0"/>
        <v>52688.231271228273</v>
      </c>
      <c r="N6" s="9"/>
      <c r="O6" s="9"/>
      <c r="P6" s="9"/>
    </row>
    <row r="7" spans="1:16" ht="21" x14ac:dyDescent="0.35">
      <c r="A7" s="12" t="s">
        <v>14</v>
      </c>
      <c r="B7" s="13">
        <v>4998.6044552834801</v>
      </c>
      <c r="C7" s="13">
        <v>6830.4381517946322</v>
      </c>
      <c r="D7" s="13">
        <v>6862.6815008408266</v>
      </c>
      <c r="E7" s="13">
        <v>6210.9069885014751</v>
      </c>
      <c r="F7" s="13">
        <v>6429.1918102411219</v>
      </c>
      <c r="G7" s="13">
        <v>5707.8316119810124</v>
      </c>
      <c r="H7" s="13">
        <v>5720.9888129460023</v>
      </c>
      <c r="I7" s="13">
        <v>6469.3882293493198</v>
      </c>
      <c r="J7" s="13">
        <v>5875.0292883738985</v>
      </c>
      <c r="K7" s="13">
        <v>6920.4053077190702</v>
      </c>
      <c r="L7" s="13">
        <v>8664.8863475326343</v>
      </c>
      <c r="M7" s="13">
        <v>10186.18210659189</v>
      </c>
      <c r="N7" s="9"/>
      <c r="O7" s="9"/>
      <c r="P7" s="9"/>
    </row>
    <row r="8" spans="1:16" ht="21" x14ac:dyDescent="0.35">
      <c r="A8" s="12" t="s">
        <v>15</v>
      </c>
      <c r="B8" s="13">
        <v>3310.294640561397</v>
      </c>
      <c r="C8" s="13">
        <v>4155.002158106262</v>
      </c>
      <c r="D8" s="13">
        <v>3695.8044881372712</v>
      </c>
      <c r="E8" s="13">
        <v>2870.1491523700579</v>
      </c>
      <c r="F8" s="13">
        <v>4259.1968022442243</v>
      </c>
      <c r="G8" s="13">
        <v>3774.161250749416</v>
      </c>
      <c r="H8" s="13">
        <v>3633.5105813063269</v>
      </c>
      <c r="I8" s="13">
        <v>3357.8192202669029</v>
      </c>
      <c r="J8" s="13">
        <v>3838.349754196558</v>
      </c>
      <c r="K8" s="13">
        <v>3843.613389531884</v>
      </c>
      <c r="L8" s="13">
        <v>5467.8987158397094</v>
      </c>
      <c r="M8" s="13">
        <v>5896.2134559557126</v>
      </c>
      <c r="N8" s="9"/>
      <c r="O8" s="9"/>
      <c r="P8" s="9"/>
    </row>
    <row r="9" spans="1:16" ht="21" x14ac:dyDescent="0.35">
      <c r="A9" s="36" t="s">
        <v>83</v>
      </c>
      <c r="B9" s="37">
        <f>SUM(B7:B8)</f>
        <v>8308.8990958448776</v>
      </c>
      <c r="C9" s="37">
        <f t="shared" ref="C9:M9" si="1">SUM(C7:C8)</f>
        <v>10985.440309900894</v>
      </c>
      <c r="D9" s="37">
        <f t="shared" si="1"/>
        <v>10558.485988978098</v>
      </c>
      <c r="E9" s="37">
        <f t="shared" si="1"/>
        <v>9081.056140871533</v>
      </c>
      <c r="F9" s="37">
        <f t="shared" si="1"/>
        <v>10688.388612485345</v>
      </c>
      <c r="G9" s="37">
        <f t="shared" si="1"/>
        <v>9481.9928627304289</v>
      </c>
      <c r="H9" s="37">
        <f t="shared" si="1"/>
        <v>9354.4993942523288</v>
      </c>
      <c r="I9" s="37">
        <f t="shared" si="1"/>
        <v>9827.2074496162222</v>
      </c>
      <c r="J9" s="37">
        <f t="shared" si="1"/>
        <v>9713.3790425704574</v>
      </c>
      <c r="K9" s="37">
        <f t="shared" si="1"/>
        <v>10764.018697250955</v>
      </c>
      <c r="L9" s="37">
        <f t="shared" si="1"/>
        <v>14132.785063372343</v>
      </c>
      <c r="M9" s="37">
        <f t="shared" si="1"/>
        <v>16082.395562547603</v>
      </c>
      <c r="N9" s="9"/>
      <c r="O9" s="9"/>
      <c r="P9" s="9"/>
    </row>
    <row r="10" spans="1:16" ht="21" x14ac:dyDescent="0.35">
      <c r="A10" s="36" t="s">
        <v>16</v>
      </c>
      <c r="B10" s="37">
        <f>B6-B9</f>
        <v>19214.00648149637</v>
      </c>
      <c r="C10" s="37">
        <f t="shared" ref="C10:M10" si="2">C6-C9</f>
        <v>25150.105899080248</v>
      </c>
      <c r="D10" s="37">
        <f t="shared" si="2"/>
        <v>23832.393394544772</v>
      </c>
      <c r="E10" s="37">
        <f t="shared" si="2"/>
        <v>20144.989007184344</v>
      </c>
      <c r="F10" s="37">
        <f t="shared" si="2"/>
        <v>24717.518054323336</v>
      </c>
      <c r="G10" s="37">
        <f t="shared" si="2"/>
        <v>21922.742460212979</v>
      </c>
      <c r="H10" s="37">
        <f t="shared" si="2"/>
        <v>21525.225253675839</v>
      </c>
      <c r="I10" s="37">
        <f t="shared" si="2"/>
        <v>22088.03580102088</v>
      </c>
      <c r="J10" s="37">
        <f t="shared" si="2"/>
        <v>22425.817940998342</v>
      </c>
      <c r="K10" s="37">
        <f t="shared" si="2"/>
        <v>24383.021454359638</v>
      </c>
      <c r="L10" s="37">
        <f t="shared" si="2"/>
        <v>32495.627935794029</v>
      </c>
      <c r="M10" s="37">
        <f t="shared" si="2"/>
        <v>36605.835708680672</v>
      </c>
      <c r="N10" s="9"/>
      <c r="O10" s="9"/>
      <c r="P10" s="9"/>
    </row>
    <row r="11" spans="1:16" ht="21" x14ac:dyDescent="0.35">
      <c r="A11" s="12" t="s">
        <v>84</v>
      </c>
      <c r="B11" s="37"/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9"/>
      <c r="O11" s="9"/>
      <c r="P11" s="9"/>
    </row>
    <row r="12" spans="1:16" ht="21" x14ac:dyDescent="0.35">
      <c r="A12" s="12" t="s">
        <v>17</v>
      </c>
      <c r="B12" s="13">
        <v>3020.6664298832552</v>
      </c>
      <c r="C12" s="13">
        <v>4001.2269712687798</v>
      </c>
      <c r="D12" s="13">
        <v>4196.6831192133895</v>
      </c>
      <c r="E12" s="13">
        <v>2954.3196386732502</v>
      </c>
      <c r="F12" s="13">
        <v>4406.5195524853634</v>
      </c>
      <c r="G12" s="13">
        <v>3799.8759322803489</v>
      </c>
      <c r="H12" s="13">
        <v>3612.794448642891</v>
      </c>
      <c r="I12" s="13">
        <v>3786.497088393879</v>
      </c>
      <c r="J12" s="13">
        <v>3189.0310118065722</v>
      </c>
      <c r="K12" s="13">
        <v>3386.0788438802401</v>
      </c>
      <c r="L12" s="13">
        <v>6136.7759452949149</v>
      </c>
      <c r="M12" s="13">
        <v>6077.674031309939</v>
      </c>
      <c r="N12" s="9"/>
      <c r="O12" s="9"/>
      <c r="P12" s="9"/>
    </row>
    <row r="13" spans="1:16" ht="21" x14ac:dyDescent="0.35">
      <c r="A13" s="12" t="s">
        <v>18</v>
      </c>
      <c r="B13" s="13">
        <v>2500</v>
      </c>
      <c r="C13" s="13">
        <v>2500</v>
      </c>
      <c r="D13" s="13">
        <v>2500</v>
      </c>
      <c r="E13" s="13">
        <v>2500</v>
      </c>
      <c r="F13" s="13">
        <v>2500</v>
      </c>
      <c r="G13" s="13">
        <v>2500</v>
      </c>
      <c r="H13" s="13">
        <v>2500</v>
      </c>
      <c r="I13" s="13">
        <v>2500</v>
      </c>
      <c r="J13" s="13">
        <v>2500</v>
      </c>
      <c r="K13" s="13">
        <v>2500</v>
      </c>
      <c r="L13" s="13">
        <v>2500</v>
      </c>
      <c r="M13" s="13">
        <v>2500</v>
      </c>
      <c r="N13" s="9"/>
      <c r="O13" s="9"/>
      <c r="P13" s="9"/>
    </row>
    <row r="14" spans="1:16" ht="21" x14ac:dyDescent="0.35">
      <c r="A14" s="12" t="s">
        <v>19</v>
      </c>
      <c r="B14" s="13">
        <v>821.61803264563423</v>
      </c>
      <c r="C14" s="13">
        <v>950.72514496608096</v>
      </c>
      <c r="D14" s="13">
        <v>1062.322330421654</v>
      </c>
      <c r="E14" s="13">
        <v>873.53835029876507</v>
      </c>
      <c r="F14" s="13">
        <v>1016.082877910911</v>
      </c>
      <c r="G14" s="13">
        <v>805.02098482956478</v>
      </c>
      <c r="H14" s="13">
        <v>909.41684407470427</v>
      </c>
      <c r="I14" s="13">
        <v>849.08193613968081</v>
      </c>
      <c r="J14" s="13">
        <v>854.18892466819352</v>
      </c>
      <c r="K14" s="13">
        <v>1024.153391899709</v>
      </c>
      <c r="L14" s="13">
        <v>1627.0616075701059</v>
      </c>
      <c r="M14" s="13">
        <v>1389.5480715089509</v>
      </c>
      <c r="N14" s="9"/>
      <c r="O14" s="9"/>
      <c r="P14" s="9"/>
    </row>
    <row r="15" spans="1:16" ht="21" x14ac:dyDescent="0.35">
      <c r="A15" s="12" t="s">
        <v>20</v>
      </c>
      <c r="B15" s="13">
        <v>6000</v>
      </c>
      <c r="C15" s="13">
        <v>6000</v>
      </c>
      <c r="D15" s="13">
        <v>6000</v>
      </c>
      <c r="E15" s="13">
        <v>6000</v>
      </c>
      <c r="F15" s="13">
        <v>6000</v>
      </c>
      <c r="G15" s="13">
        <v>6000</v>
      </c>
      <c r="H15" s="13">
        <v>6000</v>
      </c>
      <c r="I15" s="13">
        <v>6000</v>
      </c>
      <c r="J15" s="13">
        <v>6000</v>
      </c>
      <c r="K15" s="13">
        <v>6000</v>
      </c>
      <c r="L15" s="13">
        <v>6000</v>
      </c>
      <c r="M15" s="13">
        <v>6000</v>
      </c>
      <c r="N15" s="9"/>
      <c r="O15" s="9"/>
      <c r="P15" s="9"/>
    </row>
    <row r="16" spans="1:16" ht="21" x14ac:dyDescent="0.35">
      <c r="A16" s="12" t="s">
        <v>21</v>
      </c>
      <c r="B16" s="13">
        <v>1398.399002704439</v>
      </c>
      <c r="C16" s="13">
        <v>1947.4318134924231</v>
      </c>
      <c r="D16" s="13">
        <v>1852.021815438572</v>
      </c>
      <c r="E16" s="13">
        <v>1743.679917763922</v>
      </c>
      <c r="F16" s="13">
        <v>2049.4080341526292</v>
      </c>
      <c r="G16" s="13">
        <v>1674.1315619356969</v>
      </c>
      <c r="H16" s="13">
        <v>1935.040869771155</v>
      </c>
      <c r="I16" s="13">
        <v>1856.1132473920791</v>
      </c>
      <c r="J16" s="13">
        <v>1677.8442430304469</v>
      </c>
      <c r="K16" s="13">
        <v>1688.4364753056429</v>
      </c>
      <c r="L16" s="13">
        <v>2837.886759773708</v>
      </c>
      <c r="M16" s="13">
        <v>2737.038862138681</v>
      </c>
      <c r="N16" s="9"/>
      <c r="O16" s="9"/>
      <c r="P16" s="9"/>
    </row>
    <row r="17" spans="1:16" ht="21" x14ac:dyDescent="0.35">
      <c r="A17" s="12" t="s">
        <v>22</v>
      </c>
      <c r="B17" s="13">
        <v>451.15369973853768</v>
      </c>
      <c r="C17" s="13">
        <v>469.99759917057833</v>
      </c>
      <c r="D17" s="13">
        <v>509.02532758155212</v>
      </c>
      <c r="E17" s="13">
        <v>405.28991215093282</v>
      </c>
      <c r="F17" s="13">
        <v>563.29763928189902</v>
      </c>
      <c r="G17" s="13">
        <v>488.94664031343552</v>
      </c>
      <c r="H17" s="13">
        <v>489.26852262469981</v>
      </c>
      <c r="I17" s="13">
        <v>433.92026544914518</v>
      </c>
      <c r="J17" s="13">
        <v>522.37885116815551</v>
      </c>
      <c r="K17" s="13">
        <v>430.89210895414863</v>
      </c>
      <c r="L17" s="13">
        <v>723.65174103675281</v>
      </c>
      <c r="M17" s="13">
        <v>849.19013325565459</v>
      </c>
      <c r="N17" s="9"/>
      <c r="O17" s="9"/>
      <c r="P17" s="9"/>
    </row>
    <row r="18" spans="1:16" ht="21" x14ac:dyDescent="0.35">
      <c r="A18" s="12" t="s">
        <v>23</v>
      </c>
      <c r="B18" s="13">
        <v>700</v>
      </c>
      <c r="C18" s="13">
        <v>700</v>
      </c>
      <c r="D18" s="13">
        <v>700</v>
      </c>
      <c r="E18" s="13">
        <v>700</v>
      </c>
      <c r="F18" s="13">
        <v>700</v>
      </c>
      <c r="G18" s="13">
        <v>700</v>
      </c>
      <c r="H18" s="13">
        <v>700</v>
      </c>
      <c r="I18" s="13">
        <v>700</v>
      </c>
      <c r="J18" s="13">
        <v>700</v>
      </c>
      <c r="K18" s="13">
        <v>700</v>
      </c>
      <c r="L18" s="13">
        <v>700</v>
      </c>
      <c r="M18" s="13">
        <v>700</v>
      </c>
      <c r="N18" s="9"/>
      <c r="O18" s="9"/>
      <c r="P18" s="9"/>
    </row>
    <row r="19" spans="1:16" ht="21" x14ac:dyDescent="0.35">
      <c r="A19" s="36" t="s">
        <v>85</v>
      </c>
      <c r="B19" s="37">
        <f>SUM(B12:B18)</f>
        <v>14891.837164971865</v>
      </c>
      <c r="C19" s="37">
        <f t="shared" ref="C19:M19" si="3">SUM(C12:C18)</f>
        <v>16569.381528897862</v>
      </c>
      <c r="D19" s="37">
        <f t="shared" si="3"/>
        <v>16820.052592655167</v>
      </c>
      <c r="E19" s="37">
        <f t="shared" si="3"/>
        <v>15176.827818886872</v>
      </c>
      <c r="F19" s="37">
        <f t="shared" si="3"/>
        <v>17235.308103830801</v>
      </c>
      <c r="G19" s="37">
        <f t="shared" si="3"/>
        <v>15967.975119359045</v>
      </c>
      <c r="H19" s="37">
        <f t="shared" si="3"/>
        <v>16146.52068511345</v>
      </c>
      <c r="I19" s="37">
        <f t="shared" si="3"/>
        <v>16125.612537374784</v>
      </c>
      <c r="J19" s="37">
        <f t="shared" si="3"/>
        <v>15443.443030673368</v>
      </c>
      <c r="K19" s="37">
        <f t="shared" si="3"/>
        <v>15729.560820039742</v>
      </c>
      <c r="L19" s="37">
        <f t="shared" si="3"/>
        <v>20525.376053675478</v>
      </c>
      <c r="M19" s="37">
        <f t="shared" si="3"/>
        <v>20253.451098213227</v>
      </c>
      <c r="N19" s="9"/>
      <c r="O19" s="9"/>
      <c r="P19" s="9"/>
    </row>
    <row r="20" spans="1:16" ht="21" x14ac:dyDescent="0.35">
      <c r="A20" s="12" t="s">
        <v>60</v>
      </c>
      <c r="B20" s="13">
        <f>B10-B19</f>
        <v>4322.1693165245051</v>
      </c>
      <c r="C20" s="13">
        <f t="shared" ref="C20:M20" si="4">C10-C19</f>
        <v>8580.7243701823863</v>
      </c>
      <c r="D20" s="13">
        <f t="shared" si="4"/>
        <v>7012.3408018896043</v>
      </c>
      <c r="E20" s="13">
        <f t="shared" si="4"/>
        <v>4968.1611882974721</v>
      </c>
      <c r="F20" s="13">
        <f t="shared" si="4"/>
        <v>7482.2099504925354</v>
      </c>
      <c r="G20" s="13">
        <f t="shared" si="4"/>
        <v>5954.767340853934</v>
      </c>
      <c r="H20" s="13">
        <f t="shared" si="4"/>
        <v>5378.7045685623889</v>
      </c>
      <c r="I20" s="13">
        <f t="shared" si="4"/>
        <v>5962.4232636460965</v>
      </c>
      <c r="J20" s="13">
        <f t="shared" si="4"/>
        <v>6982.3749103249738</v>
      </c>
      <c r="K20" s="13">
        <f t="shared" si="4"/>
        <v>8653.4606343198957</v>
      </c>
      <c r="L20" s="13">
        <f t="shared" si="4"/>
        <v>11970.251882118551</v>
      </c>
      <c r="M20" s="13">
        <f t="shared" si="4"/>
        <v>16352.384610467445</v>
      </c>
      <c r="N20" s="9"/>
      <c r="O20" s="3" t="s">
        <v>32</v>
      </c>
      <c r="P20" s="3" t="s">
        <v>33</v>
      </c>
    </row>
    <row r="21" spans="1:16" ht="21" x14ac:dyDescent="0.35">
      <c r="A21" s="12" t="s">
        <v>61</v>
      </c>
      <c r="B21" s="38">
        <f>4322*15%</f>
        <v>648.29999999999995</v>
      </c>
      <c r="C21" s="38">
        <f t="shared" ref="C21:M21" si="5">C20*15%</f>
        <v>1287.108655527358</v>
      </c>
      <c r="D21" s="38">
        <f t="shared" si="5"/>
        <v>1051.8511202834407</v>
      </c>
      <c r="E21" s="38">
        <f t="shared" si="5"/>
        <v>745.22417824462082</v>
      </c>
      <c r="F21" s="38">
        <f t="shared" si="5"/>
        <v>1122.3314925738803</v>
      </c>
      <c r="G21" s="38">
        <f t="shared" si="5"/>
        <v>893.21510112809005</v>
      </c>
      <c r="H21" s="38">
        <f t="shared" si="5"/>
        <v>806.80568528435833</v>
      </c>
      <c r="I21" s="38">
        <f t="shared" si="5"/>
        <v>894.36348954691448</v>
      </c>
      <c r="J21" s="38">
        <f t="shared" si="5"/>
        <v>1047.356236548746</v>
      </c>
      <c r="K21" s="38">
        <f t="shared" si="5"/>
        <v>1298.0190951479842</v>
      </c>
      <c r="L21" s="38">
        <f t="shared" si="5"/>
        <v>1795.5377823177826</v>
      </c>
      <c r="M21" s="38">
        <f t="shared" si="5"/>
        <v>2452.8576915701165</v>
      </c>
      <c r="N21" s="9"/>
      <c r="O21" s="3" t="s">
        <v>36</v>
      </c>
      <c r="P21" s="3" t="s">
        <v>37</v>
      </c>
    </row>
    <row r="22" spans="1:16" ht="21" x14ac:dyDescent="0.35">
      <c r="A22" s="36" t="s">
        <v>62</v>
      </c>
      <c r="B22" s="37">
        <f>B20-B21</f>
        <v>3673.8693165245049</v>
      </c>
      <c r="C22" s="39">
        <f>C20-C21</f>
        <v>7293.6157146550286</v>
      </c>
      <c r="D22" s="39">
        <f t="shared" ref="D22:M22" si="6">D20-D21</f>
        <v>5960.4896816061637</v>
      </c>
      <c r="E22" s="39">
        <f t="shared" si="6"/>
        <v>4222.9370100528513</v>
      </c>
      <c r="F22" s="39">
        <f t="shared" si="6"/>
        <v>6359.8784579186549</v>
      </c>
      <c r="G22" s="39">
        <f t="shared" si="6"/>
        <v>5061.5522397258437</v>
      </c>
      <c r="H22" s="39">
        <f t="shared" si="6"/>
        <v>4571.8988832780306</v>
      </c>
      <c r="I22" s="39">
        <f t="shared" si="6"/>
        <v>5068.0597740991816</v>
      </c>
      <c r="J22" s="39">
        <f t="shared" si="6"/>
        <v>5935.0186737762278</v>
      </c>
      <c r="K22" s="39">
        <f t="shared" si="6"/>
        <v>7355.4415391719112</v>
      </c>
      <c r="L22" s="39">
        <f t="shared" si="6"/>
        <v>10174.714099800769</v>
      </c>
      <c r="M22" s="39">
        <f t="shared" si="6"/>
        <v>13899.526918897329</v>
      </c>
      <c r="N22" s="9"/>
      <c r="O22" s="3" t="s">
        <v>40</v>
      </c>
      <c r="P22" s="3" t="s">
        <v>39</v>
      </c>
    </row>
    <row r="23" spans="1:16" ht="18" x14ac:dyDescent="0.35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3" t="s">
        <v>24</v>
      </c>
      <c r="P23" s="3" t="s">
        <v>25</v>
      </c>
    </row>
    <row r="24" spans="1:16" ht="18" x14ac:dyDescent="0.35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3" t="s">
        <v>26</v>
      </c>
      <c r="P24" s="3" t="s">
        <v>27</v>
      </c>
    </row>
    <row r="25" spans="1:16" ht="18" x14ac:dyDescent="0.3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3" t="s">
        <v>47</v>
      </c>
      <c r="P25" s="3" t="s">
        <v>48</v>
      </c>
    </row>
    <row r="26" spans="1:16" ht="18" x14ac:dyDescent="0.35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3" t="s">
        <v>51</v>
      </c>
      <c r="P26" s="3" t="s">
        <v>48</v>
      </c>
    </row>
    <row r="27" spans="1:16" ht="18" x14ac:dyDescent="0.35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3" t="s">
        <v>52</v>
      </c>
      <c r="P27" s="3" t="s">
        <v>48</v>
      </c>
    </row>
    <row r="28" spans="1:16" ht="18" x14ac:dyDescent="0.35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3" t="s">
        <v>54</v>
      </c>
      <c r="P28" s="3" t="s">
        <v>48</v>
      </c>
    </row>
    <row r="29" spans="1:16" ht="18" x14ac:dyDescent="0.35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3" t="s">
        <v>30</v>
      </c>
      <c r="P29" s="3" t="s">
        <v>31</v>
      </c>
    </row>
    <row r="30" spans="1:16" ht="18" x14ac:dyDescent="0.35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3" t="s">
        <v>28</v>
      </c>
      <c r="P30" s="3" t="s">
        <v>29</v>
      </c>
    </row>
    <row r="31" spans="1:16" ht="18" x14ac:dyDescent="0.35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10"/>
    </row>
  </sheetData>
  <mergeCells count="1">
    <mergeCell ref="A1:M1"/>
  </mergeCells>
  <conditionalFormatting sqref="O20:P30">
    <cfRule type="duplicateValues" dxfId="0" priority="1"/>
  </conditionalFormatting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25"/>
  <sheetViews>
    <sheetView zoomScale="83" zoomScaleNormal="83" workbookViewId="0">
      <selection activeCell="O11" sqref="O11"/>
    </sheetView>
  </sheetViews>
  <sheetFormatPr defaultRowHeight="14.4" x14ac:dyDescent="0.3"/>
  <cols>
    <col min="1" max="1" width="42.33203125" bestFit="1" customWidth="1"/>
    <col min="2" max="11" width="13.77734375" bestFit="1" customWidth="1"/>
    <col min="12" max="13" width="15.33203125" bestFit="1" customWidth="1"/>
    <col min="15" max="15" width="25.6640625" bestFit="1" customWidth="1"/>
    <col min="16" max="16" width="10.6640625" bestFit="1" customWidth="1"/>
  </cols>
  <sheetData>
    <row r="1" spans="1:16" ht="36.6" x14ac:dyDescent="0.7">
      <c r="A1" s="20" t="s">
        <v>63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</row>
    <row r="2" spans="1:16" ht="21" x14ac:dyDescent="0.3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</row>
    <row r="3" spans="1:16" ht="21" x14ac:dyDescent="0.3">
      <c r="A3" s="14"/>
      <c r="B3" s="17" t="s">
        <v>0</v>
      </c>
      <c r="C3" s="17" t="s">
        <v>1</v>
      </c>
      <c r="D3" s="17" t="s">
        <v>2</v>
      </c>
      <c r="E3" s="17" t="s">
        <v>3</v>
      </c>
      <c r="F3" s="17" t="s">
        <v>4</v>
      </c>
      <c r="G3" s="17" t="s">
        <v>5</v>
      </c>
      <c r="H3" s="17" t="s">
        <v>6</v>
      </c>
      <c r="I3" s="17" t="s">
        <v>7</v>
      </c>
      <c r="J3" s="17" t="s">
        <v>8</v>
      </c>
      <c r="K3" s="17" t="s">
        <v>9</v>
      </c>
      <c r="L3" s="17" t="s">
        <v>10</v>
      </c>
      <c r="M3" s="17" t="s">
        <v>11</v>
      </c>
    </row>
    <row r="4" spans="1:16" ht="21" x14ac:dyDescent="0.3">
      <c r="A4" s="12" t="s">
        <v>12</v>
      </c>
      <c r="B4" s="13">
        <v>16824.36883222538</v>
      </c>
      <c r="C4" s="13">
        <v>18416.588535988089</v>
      </c>
      <c r="D4" s="13">
        <v>21761.044500401909</v>
      </c>
      <c r="E4" s="13">
        <v>16854.09029211033</v>
      </c>
      <c r="F4" s="13">
        <v>20931.53655904896</v>
      </c>
      <c r="G4" s="13">
        <v>15031.1779488215</v>
      </c>
      <c r="H4" s="13">
        <v>17979.089985343639</v>
      </c>
      <c r="I4" s="13">
        <v>19811.909049879909</v>
      </c>
      <c r="J4" s="13">
        <v>18043.021987247881</v>
      </c>
      <c r="K4" s="13">
        <v>20313.492202228499</v>
      </c>
      <c r="L4" s="13">
        <v>27707.153338200151</v>
      </c>
      <c r="M4" s="13">
        <v>26577.326229813341</v>
      </c>
    </row>
    <row r="5" spans="1:16" ht="21" x14ac:dyDescent="0.3">
      <c r="A5" s="12" t="s">
        <v>13</v>
      </c>
      <c r="B5" s="13">
        <v>13211.560704632409</v>
      </c>
      <c r="C5" s="13">
        <v>16859.345626509708</v>
      </c>
      <c r="D5" s="13">
        <v>14271.50312843937</v>
      </c>
      <c r="E5" s="13">
        <v>13977.08366043085</v>
      </c>
      <c r="F5" s="13">
        <v>15782.023304428691</v>
      </c>
      <c r="G5" s="13">
        <v>14743.48917432969</v>
      </c>
      <c r="H5" s="13">
        <v>13386.974885869269</v>
      </c>
      <c r="I5" s="13">
        <v>13103.38235010509</v>
      </c>
      <c r="J5" s="13">
        <v>15719.64813121531</v>
      </c>
      <c r="K5" s="13">
        <v>15067.87528878898</v>
      </c>
      <c r="L5" s="13">
        <v>24310.816907714841</v>
      </c>
      <c r="M5" s="13">
        <v>20303.428137464991</v>
      </c>
    </row>
    <row r="6" spans="1:16" ht="21" x14ac:dyDescent="0.3">
      <c r="A6" s="36" t="s">
        <v>82</v>
      </c>
      <c r="B6" s="37">
        <f>SUM(B4:B5)</f>
        <v>30035.929536857788</v>
      </c>
      <c r="C6" s="37">
        <f t="shared" ref="C6:M6" si="0">SUM(C4:C5)</f>
        <v>35275.934162497797</v>
      </c>
      <c r="D6" s="37">
        <f t="shared" si="0"/>
        <v>36032.547628841276</v>
      </c>
      <c r="E6" s="37">
        <f t="shared" si="0"/>
        <v>30831.173952541179</v>
      </c>
      <c r="F6" s="37">
        <f t="shared" si="0"/>
        <v>36713.559863477654</v>
      </c>
      <c r="G6" s="37">
        <f t="shared" si="0"/>
        <v>29774.66712315119</v>
      </c>
      <c r="H6" s="37">
        <f t="shared" si="0"/>
        <v>31366.064871212908</v>
      </c>
      <c r="I6" s="37">
        <f t="shared" si="0"/>
        <v>32915.291399984999</v>
      </c>
      <c r="J6" s="37">
        <f t="shared" si="0"/>
        <v>33762.670118463189</v>
      </c>
      <c r="K6" s="37">
        <f t="shared" si="0"/>
        <v>35381.367491017481</v>
      </c>
      <c r="L6" s="37">
        <f t="shared" si="0"/>
        <v>52017.970245914992</v>
      </c>
      <c r="M6" s="37">
        <f t="shared" si="0"/>
        <v>46880.754367278336</v>
      </c>
    </row>
    <row r="7" spans="1:16" ht="21" x14ac:dyDescent="0.3">
      <c r="A7" s="12" t="s">
        <v>14</v>
      </c>
      <c r="B7" s="13">
        <v>5888.5290912788823</v>
      </c>
      <c r="C7" s="13">
        <v>6445.8059875958324</v>
      </c>
      <c r="D7" s="13">
        <v>7616.3655751406686</v>
      </c>
      <c r="E7" s="13">
        <v>5898.9316022386174</v>
      </c>
      <c r="F7" s="13">
        <v>7326.0377956671346</v>
      </c>
      <c r="G7" s="13">
        <v>5260.9122820875255</v>
      </c>
      <c r="H7" s="13">
        <v>6292.6814948702731</v>
      </c>
      <c r="I7" s="13">
        <v>6934.1681674579668</v>
      </c>
      <c r="J7" s="13">
        <v>6315.0576955367596</v>
      </c>
      <c r="K7" s="13">
        <v>7109.7222707799756</v>
      </c>
      <c r="L7" s="13">
        <v>9697.5036683700528</v>
      </c>
      <c r="M7" s="13">
        <v>9302.0641804346706</v>
      </c>
    </row>
    <row r="8" spans="1:16" ht="21" x14ac:dyDescent="0.3">
      <c r="A8" s="12" t="s">
        <v>15</v>
      </c>
      <c r="B8" s="13">
        <v>3302.8901761581028</v>
      </c>
      <c r="C8" s="13">
        <v>4214.836406627428</v>
      </c>
      <c r="D8" s="13">
        <v>3567.8757821098429</v>
      </c>
      <c r="E8" s="13">
        <v>3494.270915107712</v>
      </c>
      <c r="F8" s="13">
        <v>3945.5058261071731</v>
      </c>
      <c r="G8" s="13">
        <v>3685.8722935824221</v>
      </c>
      <c r="H8" s="13">
        <v>3346.7437214673168</v>
      </c>
      <c r="I8" s="13">
        <v>3275.845587526273</v>
      </c>
      <c r="J8" s="13">
        <v>3929.9120328038271</v>
      </c>
      <c r="K8" s="13">
        <v>3766.9688221972451</v>
      </c>
      <c r="L8" s="13">
        <v>6077.7042269287103</v>
      </c>
      <c r="M8" s="13">
        <v>5075.8570343662486</v>
      </c>
    </row>
    <row r="9" spans="1:16" ht="21" x14ac:dyDescent="0.3">
      <c r="A9" s="36" t="s">
        <v>83</v>
      </c>
      <c r="B9" s="37">
        <f>SUM(B7:B8)</f>
        <v>9191.4192674369842</v>
      </c>
      <c r="C9" s="37">
        <f t="shared" ref="C9:M9" si="1">SUM(C7:C8)</f>
        <v>10660.642394223261</v>
      </c>
      <c r="D9" s="37">
        <f t="shared" si="1"/>
        <v>11184.241357250512</v>
      </c>
      <c r="E9" s="37">
        <f t="shared" si="1"/>
        <v>9393.2025173463298</v>
      </c>
      <c r="F9" s="37">
        <f t="shared" si="1"/>
        <v>11271.543621774308</v>
      </c>
      <c r="G9" s="37">
        <f t="shared" si="1"/>
        <v>8946.784575669948</v>
      </c>
      <c r="H9" s="37">
        <f t="shared" si="1"/>
        <v>9639.4252163375895</v>
      </c>
      <c r="I9" s="37">
        <f t="shared" si="1"/>
        <v>10210.01375498424</v>
      </c>
      <c r="J9" s="37">
        <f t="shared" si="1"/>
        <v>10244.969728340588</v>
      </c>
      <c r="K9" s="37">
        <f t="shared" si="1"/>
        <v>10876.69109297722</v>
      </c>
      <c r="L9" s="37">
        <f t="shared" si="1"/>
        <v>15775.207895298763</v>
      </c>
      <c r="M9" s="37">
        <f t="shared" si="1"/>
        <v>14377.921214800919</v>
      </c>
    </row>
    <row r="10" spans="1:16" ht="21" x14ac:dyDescent="0.3">
      <c r="A10" s="36" t="s">
        <v>16</v>
      </c>
      <c r="B10" s="37">
        <f>B6-B9</f>
        <v>20844.510269420804</v>
      </c>
      <c r="C10" s="37">
        <f t="shared" ref="C10:M10" si="2">C6-C9</f>
        <v>24615.291768274536</v>
      </c>
      <c r="D10" s="37">
        <f t="shared" si="2"/>
        <v>24848.306271590765</v>
      </c>
      <c r="E10" s="37">
        <f t="shared" si="2"/>
        <v>21437.97143519485</v>
      </c>
      <c r="F10" s="37">
        <f t="shared" si="2"/>
        <v>25442.016241703346</v>
      </c>
      <c r="G10" s="37">
        <f t="shared" si="2"/>
        <v>20827.88254748124</v>
      </c>
      <c r="H10" s="37">
        <f t="shared" si="2"/>
        <v>21726.639654875318</v>
      </c>
      <c r="I10" s="37">
        <f t="shared" si="2"/>
        <v>22705.277645000759</v>
      </c>
      <c r="J10" s="37">
        <f t="shared" si="2"/>
        <v>23517.700390122602</v>
      </c>
      <c r="K10" s="37">
        <f t="shared" si="2"/>
        <v>24504.676398040261</v>
      </c>
      <c r="L10" s="37">
        <f t="shared" si="2"/>
        <v>36242.762350616227</v>
      </c>
      <c r="M10" s="37">
        <f t="shared" si="2"/>
        <v>32502.833152477418</v>
      </c>
    </row>
    <row r="11" spans="1:16" ht="21" x14ac:dyDescent="0.3">
      <c r="A11" s="12" t="s">
        <v>84</v>
      </c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</row>
    <row r="12" spans="1:16" ht="21" x14ac:dyDescent="0.3">
      <c r="A12" s="12" t="s">
        <v>17</v>
      </c>
      <c r="B12" s="13">
        <v>3228.2224654512938</v>
      </c>
      <c r="C12" s="13">
        <v>4172.114840508445</v>
      </c>
      <c r="D12" s="13">
        <v>3897.5372298283469</v>
      </c>
      <c r="E12" s="13">
        <v>3019.2186818706732</v>
      </c>
      <c r="F12" s="13">
        <v>3671.6431958622411</v>
      </c>
      <c r="G12" s="13">
        <v>3717.574628150634</v>
      </c>
      <c r="H12" s="13">
        <v>3658.0081647054358</v>
      </c>
      <c r="I12" s="13">
        <v>3865.781608829931</v>
      </c>
      <c r="J12" s="13">
        <v>3398.1441066748212</v>
      </c>
      <c r="K12" s="13">
        <v>3821.7441125561299</v>
      </c>
      <c r="L12" s="13">
        <v>5533.4550318574074</v>
      </c>
      <c r="M12" s="13">
        <v>5755.5822439084122</v>
      </c>
    </row>
    <row r="13" spans="1:16" ht="21" x14ac:dyDescent="0.3">
      <c r="A13" s="12" t="s">
        <v>18</v>
      </c>
      <c r="B13" s="13">
        <v>2500</v>
      </c>
      <c r="C13" s="13">
        <v>2500</v>
      </c>
      <c r="D13" s="13">
        <v>2500</v>
      </c>
      <c r="E13" s="13">
        <v>2500</v>
      </c>
      <c r="F13" s="13">
        <v>2500</v>
      </c>
      <c r="G13" s="13">
        <v>2500</v>
      </c>
      <c r="H13" s="13">
        <v>2500</v>
      </c>
      <c r="I13" s="13">
        <v>2500</v>
      </c>
      <c r="J13" s="13">
        <v>2500</v>
      </c>
      <c r="K13" s="13">
        <v>2500</v>
      </c>
      <c r="L13" s="13">
        <v>2500</v>
      </c>
      <c r="M13" s="13">
        <v>2500</v>
      </c>
    </row>
    <row r="14" spans="1:16" ht="21" x14ac:dyDescent="0.3">
      <c r="A14" s="12" t="s">
        <v>19</v>
      </c>
      <c r="B14" s="13">
        <v>833.07960709786107</v>
      </c>
      <c r="C14" s="13">
        <v>926.80132936545863</v>
      </c>
      <c r="D14" s="13">
        <v>1163.267705523655</v>
      </c>
      <c r="E14" s="13">
        <v>838.37032933619969</v>
      </c>
      <c r="F14" s="13">
        <v>1075.219180950729</v>
      </c>
      <c r="G14" s="13">
        <v>796.57417608848186</v>
      </c>
      <c r="H14" s="13">
        <v>821.86330301941132</v>
      </c>
      <c r="I14" s="13">
        <v>1041.4677597299681</v>
      </c>
      <c r="J14" s="13">
        <v>893.29721425597381</v>
      </c>
      <c r="K14" s="13">
        <v>1033.716994243955</v>
      </c>
      <c r="L14" s="13">
        <v>1462.0820781710049</v>
      </c>
      <c r="M14" s="13">
        <v>1617.4114153051521</v>
      </c>
    </row>
    <row r="15" spans="1:16" ht="21" x14ac:dyDescent="0.3">
      <c r="A15" s="12" t="s">
        <v>20</v>
      </c>
      <c r="B15" s="13">
        <v>6000</v>
      </c>
      <c r="C15" s="13">
        <v>6000</v>
      </c>
      <c r="D15" s="13">
        <v>6000</v>
      </c>
      <c r="E15" s="13">
        <v>6000</v>
      </c>
      <c r="F15" s="13">
        <v>6000</v>
      </c>
      <c r="G15" s="13">
        <v>6000</v>
      </c>
      <c r="H15" s="13">
        <v>6000</v>
      </c>
      <c r="I15" s="13">
        <v>6000</v>
      </c>
      <c r="J15" s="13">
        <v>6000</v>
      </c>
      <c r="K15" s="13">
        <v>6000</v>
      </c>
      <c r="L15" s="13">
        <v>6000</v>
      </c>
      <c r="M15" s="13">
        <v>6000</v>
      </c>
      <c r="O15" s="2" t="s">
        <v>32</v>
      </c>
      <c r="P15" s="2" t="s">
        <v>34</v>
      </c>
    </row>
    <row r="16" spans="1:16" ht="21" x14ac:dyDescent="0.3">
      <c r="A16" s="12" t="s">
        <v>21</v>
      </c>
      <c r="B16" s="13">
        <v>1594.1766252748139</v>
      </c>
      <c r="C16" s="13">
        <v>2163.5325130383781</v>
      </c>
      <c r="D16" s="13">
        <v>2055.1680599126598</v>
      </c>
      <c r="E16" s="13">
        <v>1447.3917122682169</v>
      </c>
      <c r="F16" s="13">
        <v>1809.8367153140521</v>
      </c>
      <c r="G16" s="13">
        <v>1803.699917960548</v>
      </c>
      <c r="H16" s="13">
        <v>1711.110391181852</v>
      </c>
      <c r="I16" s="13">
        <v>1811.1937352080811</v>
      </c>
      <c r="J16" s="13">
        <v>1961.2286525234231</v>
      </c>
      <c r="K16" s="13">
        <v>1837.625780399879</v>
      </c>
      <c r="L16" s="13">
        <v>3028.6334810892899</v>
      </c>
      <c r="M16" s="13">
        <v>2971.839393500582</v>
      </c>
      <c r="O16" s="2" t="s">
        <v>36</v>
      </c>
      <c r="P16" s="2" t="s">
        <v>38</v>
      </c>
    </row>
    <row r="17" spans="1:16" ht="21" x14ac:dyDescent="0.3">
      <c r="A17" s="12" t="s">
        <v>22</v>
      </c>
      <c r="B17" s="13">
        <v>405.85916249356592</v>
      </c>
      <c r="C17" s="13">
        <v>488.19304503640831</v>
      </c>
      <c r="D17" s="13">
        <v>576.93395981522133</v>
      </c>
      <c r="E17" s="13">
        <v>436.19712295107871</v>
      </c>
      <c r="F17" s="13">
        <v>471.08100116016169</v>
      </c>
      <c r="G17" s="13">
        <v>414.54003940888862</v>
      </c>
      <c r="H17" s="13">
        <v>507.7507830385872</v>
      </c>
      <c r="I17" s="13">
        <v>417.57674649280523</v>
      </c>
      <c r="J17" s="13">
        <v>477.04812640181962</v>
      </c>
      <c r="K17" s="13">
        <v>439.66040506319968</v>
      </c>
      <c r="L17" s="13">
        <v>756.96900058536983</v>
      </c>
      <c r="M17" s="13">
        <v>801.06979640888494</v>
      </c>
      <c r="O17" s="2" t="s">
        <v>40</v>
      </c>
      <c r="P17" s="2" t="s">
        <v>41</v>
      </c>
    </row>
    <row r="18" spans="1:16" ht="21" x14ac:dyDescent="0.3">
      <c r="A18" s="12" t="s">
        <v>23</v>
      </c>
      <c r="B18" s="13">
        <v>700</v>
      </c>
      <c r="C18" s="13">
        <v>700</v>
      </c>
      <c r="D18" s="13">
        <v>700</v>
      </c>
      <c r="E18" s="13">
        <v>700</v>
      </c>
      <c r="F18" s="13">
        <v>700</v>
      </c>
      <c r="G18" s="13">
        <v>700</v>
      </c>
      <c r="H18" s="13">
        <v>700</v>
      </c>
      <c r="I18" s="13">
        <v>700</v>
      </c>
      <c r="J18" s="13">
        <v>700</v>
      </c>
      <c r="K18" s="13">
        <v>700</v>
      </c>
      <c r="L18" s="13">
        <v>700</v>
      </c>
      <c r="M18" s="13">
        <v>700</v>
      </c>
      <c r="O18" s="2" t="s">
        <v>24</v>
      </c>
      <c r="P18" s="2" t="s">
        <v>43</v>
      </c>
    </row>
    <row r="19" spans="1:16" ht="21" x14ac:dyDescent="0.3">
      <c r="A19" s="36" t="s">
        <v>85</v>
      </c>
      <c r="B19" s="37">
        <f>SUM(B12:B18)</f>
        <v>15261.337860317533</v>
      </c>
      <c r="C19" s="37">
        <f t="shared" ref="C19:M19" si="3">SUM(C12:C18)</f>
        <v>16950.641727948692</v>
      </c>
      <c r="D19" s="37">
        <f t="shared" si="3"/>
        <v>16892.906955079881</v>
      </c>
      <c r="E19" s="37">
        <f t="shared" si="3"/>
        <v>14941.17784642617</v>
      </c>
      <c r="F19" s="37">
        <f t="shared" si="3"/>
        <v>16227.780093287185</v>
      </c>
      <c r="G19" s="37">
        <f t="shared" si="3"/>
        <v>15932.388761608554</v>
      </c>
      <c r="H19" s="37">
        <f t="shared" si="3"/>
        <v>15898.732641945286</v>
      </c>
      <c r="I19" s="37">
        <f t="shared" si="3"/>
        <v>16336.019850260785</v>
      </c>
      <c r="J19" s="37">
        <f t="shared" si="3"/>
        <v>15929.718099856038</v>
      </c>
      <c r="K19" s="37">
        <f t="shared" si="3"/>
        <v>16332.747292263164</v>
      </c>
      <c r="L19" s="37">
        <f t="shared" si="3"/>
        <v>19981.139591703071</v>
      </c>
      <c r="M19" s="37">
        <f t="shared" si="3"/>
        <v>20345.902849123027</v>
      </c>
      <c r="O19" s="2" t="s">
        <v>26</v>
      </c>
      <c r="P19" s="2" t="s">
        <v>45</v>
      </c>
    </row>
    <row r="20" spans="1:16" ht="21" x14ac:dyDescent="0.3">
      <c r="A20" s="12" t="s">
        <v>60</v>
      </c>
      <c r="B20" s="13">
        <f>B10-B19</f>
        <v>5583.1724091032702</v>
      </c>
      <c r="C20" s="13">
        <f t="shared" ref="C20:M20" si="4">C10-C19</f>
        <v>7664.6500403258433</v>
      </c>
      <c r="D20" s="13">
        <f t="shared" si="4"/>
        <v>7955.3993165108841</v>
      </c>
      <c r="E20" s="13">
        <f t="shared" si="4"/>
        <v>6496.7935887686799</v>
      </c>
      <c r="F20" s="13">
        <f t="shared" si="4"/>
        <v>9214.2361484161611</v>
      </c>
      <c r="G20" s="13">
        <f t="shared" si="4"/>
        <v>4895.4937858726862</v>
      </c>
      <c r="H20" s="13">
        <f t="shared" si="4"/>
        <v>5827.9070129300326</v>
      </c>
      <c r="I20" s="13">
        <f t="shared" si="4"/>
        <v>6369.2577947399732</v>
      </c>
      <c r="J20" s="13">
        <f t="shared" si="4"/>
        <v>7587.9822902665637</v>
      </c>
      <c r="K20" s="13">
        <f t="shared" si="4"/>
        <v>8171.929105777097</v>
      </c>
      <c r="L20" s="13">
        <f t="shared" si="4"/>
        <v>16261.622758913156</v>
      </c>
      <c r="M20" s="13">
        <f t="shared" si="4"/>
        <v>12156.930303354391</v>
      </c>
      <c r="O20" s="2" t="s">
        <v>47</v>
      </c>
      <c r="P20" s="2" t="s">
        <v>49</v>
      </c>
    </row>
    <row r="21" spans="1:16" ht="21" x14ac:dyDescent="0.3">
      <c r="A21" s="12" t="s">
        <v>61</v>
      </c>
      <c r="B21" s="38">
        <f>B20*16%</f>
        <v>893.30758545652327</v>
      </c>
      <c r="C21" s="38">
        <f t="shared" ref="C21:M21" si="5">C20*16%</f>
        <v>1226.3440064521349</v>
      </c>
      <c r="D21" s="38">
        <f t="shared" si="5"/>
        <v>1272.8638906417416</v>
      </c>
      <c r="E21" s="38">
        <f t="shared" si="5"/>
        <v>1039.4869742029889</v>
      </c>
      <c r="F21" s="38">
        <f t="shared" si="5"/>
        <v>1474.2777837465858</v>
      </c>
      <c r="G21" s="38">
        <f t="shared" si="5"/>
        <v>783.27900573962984</v>
      </c>
      <c r="H21" s="38">
        <f t="shared" si="5"/>
        <v>932.46512206880527</v>
      </c>
      <c r="I21" s="38">
        <f t="shared" si="5"/>
        <v>1019.0812471583957</v>
      </c>
      <c r="J21" s="38">
        <f t="shared" si="5"/>
        <v>1214.0771664426502</v>
      </c>
      <c r="K21" s="38">
        <f t="shared" si="5"/>
        <v>1307.5086569243356</v>
      </c>
      <c r="L21" s="38">
        <f t="shared" si="5"/>
        <v>2601.8596414261051</v>
      </c>
      <c r="M21" s="38">
        <f t="shared" si="5"/>
        <v>1945.1088485367027</v>
      </c>
      <c r="O21" s="2" t="s">
        <v>51</v>
      </c>
      <c r="P21" s="2" t="s">
        <v>49</v>
      </c>
    </row>
    <row r="22" spans="1:16" ht="21" x14ac:dyDescent="0.3">
      <c r="A22" s="36" t="s">
        <v>62</v>
      </c>
      <c r="B22" s="39">
        <f>B20-B21</f>
        <v>4689.864823646747</v>
      </c>
      <c r="C22" s="39">
        <f t="shared" ref="C22:M22" si="6">C20-C21</f>
        <v>6438.3060338737087</v>
      </c>
      <c r="D22" s="39">
        <f t="shared" si="6"/>
        <v>6682.5354258691423</v>
      </c>
      <c r="E22" s="39">
        <f t="shared" si="6"/>
        <v>5457.3066145656912</v>
      </c>
      <c r="F22" s="39">
        <f t="shared" si="6"/>
        <v>7739.9583646695755</v>
      </c>
      <c r="G22" s="39">
        <f t="shared" si="6"/>
        <v>4112.2147801330566</v>
      </c>
      <c r="H22" s="39">
        <f t="shared" si="6"/>
        <v>4895.441890861227</v>
      </c>
      <c r="I22" s="39">
        <f t="shared" si="6"/>
        <v>5350.1765475815773</v>
      </c>
      <c r="J22" s="39">
        <f t="shared" si="6"/>
        <v>6373.9051238239135</v>
      </c>
      <c r="K22" s="39">
        <f t="shared" si="6"/>
        <v>6864.4204488527612</v>
      </c>
      <c r="L22" s="39">
        <f t="shared" si="6"/>
        <v>13659.763117487051</v>
      </c>
      <c r="M22" s="39">
        <f t="shared" si="6"/>
        <v>10211.821454817687</v>
      </c>
      <c r="O22" s="2" t="s">
        <v>52</v>
      </c>
      <c r="P22" s="2" t="s">
        <v>50</v>
      </c>
    </row>
    <row r="23" spans="1:16" x14ac:dyDescent="0.3">
      <c r="O23" s="2" t="s">
        <v>54</v>
      </c>
      <c r="P23" s="2" t="s">
        <v>50</v>
      </c>
    </row>
    <row r="24" spans="1:16" x14ac:dyDescent="0.3">
      <c r="O24" s="2" t="s">
        <v>30</v>
      </c>
      <c r="P24" s="2" t="s">
        <v>55</v>
      </c>
    </row>
    <row r="25" spans="1:16" x14ac:dyDescent="0.3">
      <c r="O25" s="2" t="s">
        <v>28</v>
      </c>
      <c r="P25" s="2" t="s">
        <v>57</v>
      </c>
    </row>
  </sheetData>
  <mergeCells count="1">
    <mergeCell ref="A1:M1"/>
  </mergeCells>
  <phoneticPr fontId="5" type="noConversion"/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25"/>
  <sheetViews>
    <sheetView zoomScale="73" zoomScaleNormal="73" workbookViewId="0">
      <selection activeCell="F21" sqref="F21"/>
    </sheetView>
  </sheetViews>
  <sheetFormatPr defaultRowHeight="14.4" x14ac:dyDescent="0.3"/>
  <cols>
    <col min="1" max="1" width="42.33203125" bestFit="1" customWidth="1"/>
    <col min="2" max="2" width="16" bestFit="1" customWidth="1"/>
    <col min="3" max="3" width="13.77734375" bestFit="1" customWidth="1"/>
    <col min="4" max="8" width="16" bestFit="1" customWidth="1"/>
    <col min="9" max="11" width="13.77734375" bestFit="1" customWidth="1"/>
    <col min="12" max="13" width="15.33203125" bestFit="1" customWidth="1"/>
    <col min="15" max="15" width="25.6640625" bestFit="1" customWidth="1"/>
    <col min="16" max="16" width="10.6640625" bestFit="1" customWidth="1"/>
  </cols>
  <sheetData>
    <row r="1" spans="1:16" ht="36.6" x14ac:dyDescent="0.7">
      <c r="A1" s="19" t="s">
        <v>65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</row>
    <row r="2" spans="1:16" ht="21" x14ac:dyDescent="0.3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</row>
    <row r="3" spans="1:16" ht="21" x14ac:dyDescent="0.3">
      <c r="A3" s="14"/>
      <c r="B3" s="36" t="s">
        <v>0</v>
      </c>
      <c r="C3" s="36" t="s">
        <v>1</v>
      </c>
      <c r="D3" s="36" t="s">
        <v>2</v>
      </c>
      <c r="E3" s="36" t="s">
        <v>3</v>
      </c>
      <c r="F3" s="36" t="s">
        <v>4</v>
      </c>
      <c r="G3" s="36" t="s">
        <v>5</v>
      </c>
      <c r="H3" s="36" t="s">
        <v>6</v>
      </c>
      <c r="I3" s="36" t="s">
        <v>7</v>
      </c>
      <c r="J3" s="36" t="s">
        <v>8</v>
      </c>
      <c r="K3" s="36" t="s">
        <v>9</v>
      </c>
      <c r="L3" s="36" t="s">
        <v>10</v>
      </c>
      <c r="M3" s="36" t="s">
        <v>11</v>
      </c>
    </row>
    <row r="4" spans="1:16" ht="21" x14ac:dyDescent="0.3">
      <c r="A4" s="12" t="s">
        <v>12</v>
      </c>
      <c r="B4" s="13">
        <v>14204.51384153863</v>
      </c>
      <c r="C4" s="13">
        <v>17420.56795909223</v>
      </c>
      <c r="D4" s="13">
        <v>20258.983907336271</v>
      </c>
      <c r="E4" s="13">
        <v>16251.11092829781</v>
      </c>
      <c r="F4" s="13">
        <v>21720.90904552981</v>
      </c>
      <c r="G4" s="13">
        <v>16593.938734603831</v>
      </c>
      <c r="H4" s="13">
        <v>16306.36670500577</v>
      </c>
      <c r="I4" s="13">
        <v>19806.75980711509</v>
      </c>
      <c r="J4" s="13">
        <v>19326.01428037354</v>
      </c>
      <c r="K4" s="13">
        <v>16414.918563509538</v>
      </c>
      <c r="L4" s="13">
        <v>26850.059863369959</v>
      </c>
      <c r="M4" s="13">
        <v>25757.292961297971</v>
      </c>
    </row>
    <row r="5" spans="1:16" ht="21" x14ac:dyDescent="0.3">
      <c r="A5" s="12" t="s">
        <v>13</v>
      </c>
      <c r="B5" s="13">
        <v>13036.549924285209</v>
      </c>
      <c r="C5" s="13">
        <v>14738.10490648542</v>
      </c>
      <c r="D5" s="13">
        <v>15414.430897656021</v>
      </c>
      <c r="E5" s="13">
        <v>13550.127277389311</v>
      </c>
      <c r="F5" s="13">
        <v>17280.698747699251</v>
      </c>
      <c r="G5" s="13">
        <v>14314.27435147516</v>
      </c>
      <c r="H5" s="13">
        <v>13533.795501442029</v>
      </c>
      <c r="I5" s="13">
        <v>15081.45723408266</v>
      </c>
      <c r="J5" s="13">
        <v>14018.155488808639</v>
      </c>
      <c r="K5" s="13">
        <v>15285.89295158692</v>
      </c>
      <c r="L5" s="13">
        <v>20746.018922255411</v>
      </c>
      <c r="M5" s="13">
        <v>24885.119679682091</v>
      </c>
    </row>
    <row r="6" spans="1:16" ht="21" x14ac:dyDescent="0.3">
      <c r="A6" s="36" t="s">
        <v>82</v>
      </c>
      <c r="B6" s="37">
        <f>SUM(B4:B5)</f>
        <v>27241.063765823841</v>
      </c>
      <c r="C6" s="37">
        <f t="shared" ref="C6:M6" si="0">SUM(C4:C5)</f>
        <v>32158.67286557765</v>
      </c>
      <c r="D6" s="37">
        <f t="shared" si="0"/>
        <v>35673.414804992295</v>
      </c>
      <c r="E6" s="37">
        <f t="shared" si="0"/>
        <v>29801.238205687121</v>
      </c>
      <c r="F6" s="37">
        <f t="shared" si="0"/>
        <v>39001.607793229065</v>
      </c>
      <c r="G6" s="37">
        <f t="shared" si="0"/>
        <v>30908.213086078991</v>
      </c>
      <c r="H6" s="37">
        <f t="shared" si="0"/>
        <v>29840.1622064478</v>
      </c>
      <c r="I6" s="37">
        <f t="shared" si="0"/>
        <v>34888.217041197749</v>
      </c>
      <c r="J6" s="37">
        <f t="shared" si="0"/>
        <v>33344.169769182176</v>
      </c>
      <c r="K6" s="37">
        <f t="shared" si="0"/>
        <v>31700.811515096459</v>
      </c>
      <c r="L6" s="37">
        <f t="shared" si="0"/>
        <v>47596.078785625374</v>
      </c>
      <c r="M6" s="37">
        <f t="shared" si="0"/>
        <v>50642.412640980066</v>
      </c>
    </row>
    <row r="7" spans="1:16" ht="21" x14ac:dyDescent="0.3">
      <c r="A7" s="12" t="s">
        <v>14</v>
      </c>
      <c r="B7" s="13">
        <v>4971.5798445385199</v>
      </c>
      <c r="C7" s="13">
        <v>6097.1987856822789</v>
      </c>
      <c r="D7" s="13">
        <v>7090.6443675676956</v>
      </c>
      <c r="E7" s="13">
        <v>5687.888824904232</v>
      </c>
      <c r="F7" s="13">
        <v>7602.3181659354332</v>
      </c>
      <c r="G7" s="13">
        <v>5807.8785571113422</v>
      </c>
      <c r="H7" s="13">
        <v>5707.2283467520201</v>
      </c>
      <c r="I7" s="13">
        <v>6932.365932490281</v>
      </c>
      <c r="J7" s="13">
        <v>6764.1049981307369</v>
      </c>
      <c r="K7" s="13">
        <v>5745.2214972283382</v>
      </c>
      <c r="L7" s="13">
        <v>9397.5209521794841</v>
      </c>
      <c r="M7" s="13">
        <v>9015.05253645429</v>
      </c>
    </row>
    <row r="8" spans="1:16" ht="21" x14ac:dyDescent="0.3">
      <c r="A8" s="12" t="s">
        <v>15</v>
      </c>
      <c r="B8" s="13">
        <v>3259.1374810713028</v>
      </c>
      <c r="C8" s="13">
        <v>3684.526226621354</v>
      </c>
      <c r="D8" s="13">
        <v>3853.6077244140042</v>
      </c>
      <c r="E8" s="13">
        <v>3387.5318193473281</v>
      </c>
      <c r="F8" s="13">
        <v>4320.1746869248136</v>
      </c>
      <c r="G8" s="13">
        <v>3578.5685878687891</v>
      </c>
      <c r="H8" s="13">
        <v>3383.4488753605092</v>
      </c>
      <c r="I8" s="13">
        <v>3770.3643085206659</v>
      </c>
      <c r="J8" s="13">
        <v>3504.5388722021612</v>
      </c>
      <c r="K8" s="13">
        <v>3821.473237896731</v>
      </c>
      <c r="L8" s="13">
        <v>5186.5047305638536</v>
      </c>
      <c r="M8" s="13">
        <v>6221.2799199205228</v>
      </c>
    </row>
    <row r="9" spans="1:16" ht="21" x14ac:dyDescent="0.3">
      <c r="A9" s="36" t="s">
        <v>83</v>
      </c>
      <c r="B9" s="37">
        <f>SUM(B7:B8)</f>
        <v>8230.7173256098231</v>
      </c>
      <c r="C9" s="37">
        <f t="shared" ref="C9:M9" si="1">SUM(C7:C8)</f>
        <v>9781.725012303632</v>
      </c>
      <c r="D9" s="37">
        <f t="shared" si="1"/>
        <v>10944.2520919817</v>
      </c>
      <c r="E9" s="37">
        <f t="shared" si="1"/>
        <v>9075.4206442515606</v>
      </c>
      <c r="F9" s="37">
        <f t="shared" si="1"/>
        <v>11922.492852860247</v>
      </c>
      <c r="G9" s="37">
        <f t="shared" si="1"/>
        <v>9386.4471449801313</v>
      </c>
      <c r="H9" s="37">
        <f t="shared" si="1"/>
        <v>9090.6772221125284</v>
      </c>
      <c r="I9" s="37">
        <f t="shared" si="1"/>
        <v>10702.730241010948</v>
      </c>
      <c r="J9" s="37">
        <f t="shared" si="1"/>
        <v>10268.643870332899</v>
      </c>
      <c r="K9" s="37">
        <f t="shared" si="1"/>
        <v>9566.6947351250692</v>
      </c>
      <c r="L9" s="37">
        <f t="shared" si="1"/>
        <v>14584.025682743337</v>
      </c>
      <c r="M9" s="37">
        <f t="shared" si="1"/>
        <v>15236.332456374814</v>
      </c>
    </row>
    <row r="10" spans="1:16" ht="21" x14ac:dyDescent="0.3">
      <c r="A10" s="36" t="s">
        <v>16</v>
      </c>
      <c r="B10" s="37">
        <v>19010.346440214002</v>
      </c>
      <c r="C10" s="37">
        <v>22376.94785327401</v>
      </c>
      <c r="D10" s="37">
        <v>24729.162713010592</v>
      </c>
      <c r="E10" s="37">
        <v>20725.81756143556</v>
      </c>
      <c r="F10" s="37">
        <v>27079.114940368821</v>
      </c>
      <c r="G10" s="37">
        <v>21521.76594109886</v>
      </c>
      <c r="H10" s="37">
        <v>20749.484984335279</v>
      </c>
      <c r="I10" s="37">
        <v>24185.486800186809</v>
      </c>
      <c r="J10" s="37">
        <v>23075.52589884929</v>
      </c>
      <c r="K10" s="37">
        <v>22134.116779971391</v>
      </c>
      <c r="L10" s="37">
        <v>33012.053102882041</v>
      </c>
      <c r="M10" s="37">
        <v>35406.080184605249</v>
      </c>
    </row>
    <row r="11" spans="1:16" ht="21" x14ac:dyDescent="0.3">
      <c r="A11" s="12" t="s">
        <v>84</v>
      </c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</row>
    <row r="12" spans="1:16" ht="21" x14ac:dyDescent="0.3">
      <c r="A12" s="12" t="s">
        <v>17</v>
      </c>
      <c r="B12" s="13">
        <v>3325.2027074654029</v>
      </c>
      <c r="C12" s="13">
        <v>3886.5172452735001</v>
      </c>
      <c r="D12" s="13">
        <v>3730.8122166182388</v>
      </c>
      <c r="E12" s="13">
        <v>2870.0366391770008</v>
      </c>
      <c r="F12" s="13">
        <v>4033.723967803488</v>
      </c>
      <c r="G12" s="13">
        <v>3402.6646233448851</v>
      </c>
      <c r="H12" s="13">
        <v>3080.0967232508492</v>
      </c>
      <c r="I12" s="13">
        <v>3591.8555980252381</v>
      </c>
      <c r="J12" s="13">
        <v>4025.4113970457001</v>
      </c>
      <c r="K12" s="13">
        <v>3950.6232900984292</v>
      </c>
      <c r="L12" s="13">
        <v>5746.3939253252174</v>
      </c>
      <c r="M12" s="13">
        <v>6139.331131545443</v>
      </c>
    </row>
    <row r="13" spans="1:16" ht="21" x14ac:dyDescent="0.3">
      <c r="A13" s="12" t="s">
        <v>18</v>
      </c>
      <c r="B13" s="13">
        <v>2500</v>
      </c>
      <c r="C13" s="13">
        <v>2500</v>
      </c>
      <c r="D13" s="13">
        <v>2500</v>
      </c>
      <c r="E13" s="13">
        <v>2500</v>
      </c>
      <c r="F13" s="13">
        <v>2500</v>
      </c>
      <c r="G13" s="13">
        <v>2500</v>
      </c>
      <c r="H13" s="13">
        <v>2500</v>
      </c>
      <c r="I13" s="13">
        <v>2500</v>
      </c>
      <c r="J13" s="13">
        <v>2500</v>
      </c>
      <c r="K13" s="13">
        <v>2500</v>
      </c>
      <c r="L13" s="13">
        <v>2500</v>
      </c>
      <c r="M13" s="13">
        <v>2500</v>
      </c>
    </row>
    <row r="14" spans="1:16" ht="21" x14ac:dyDescent="0.3">
      <c r="A14" s="12" t="s">
        <v>19</v>
      </c>
      <c r="B14" s="13">
        <v>875.47863084937103</v>
      </c>
      <c r="C14" s="13">
        <v>1032.278482484985</v>
      </c>
      <c r="D14" s="13">
        <v>1039.182225547971</v>
      </c>
      <c r="E14" s="13">
        <v>897.84361857313047</v>
      </c>
      <c r="F14" s="13">
        <v>960.84466343281792</v>
      </c>
      <c r="G14" s="13">
        <v>837.06715802465737</v>
      </c>
      <c r="H14" s="13">
        <v>830.10683212160416</v>
      </c>
      <c r="I14" s="13">
        <v>1056.2588168228781</v>
      </c>
      <c r="J14" s="13">
        <v>1032.739115544221</v>
      </c>
      <c r="K14" s="13">
        <v>968.81817691928575</v>
      </c>
      <c r="L14" s="13">
        <v>1382.543518343509</v>
      </c>
      <c r="M14" s="13">
        <v>1344.4944807318191</v>
      </c>
    </row>
    <row r="15" spans="1:16" ht="21" x14ac:dyDescent="0.3">
      <c r="A15" s="12" t="s">
        <v>20</v>
      </c>
      <c r="B15" s="13">
        <v>6000</v>
      </c>
      <c r="C15" s="13">
        <v>6000</v>
      </c>
      <c r="D15" s="13">
        <v>6000</v>
      </c>
      <c r="E15" s="13">
        <v>6000</v>
      </c>
      <c r="F15" s="13">
        <v>6000</v>
      </c>
      <c r="G15" s="13">
        <v>6000</v>
      </c>
      <c r="H15" s="13">
        <v>6000</v>
      </c>
      <c r="I15" s="13">
        <v>6000</v>
      </c>
      <c r="J15" s="13">
        <v>6000</v>
      </c>
      <c r="K15" s="13">
        <v>6000</v>
      </c>
      <c r="L15" s="13">
        <v>6000</v>
      </c>
      <c r="M15" s="13">
        <v>6000</v>
      </c>
      <c r="O15" s="2" t="s">
        <v>32</v>
      </c>
      <c r="P15" s="2" t="s">
        <v>35</v>
      </c>
    </row>
    <row r="16" spans="1:16" ht="21" x14ac:dyDescent="0.3">
      <c r="A16" s="12" t="s">
        <v>21</v>
      </c>
      <c r="B16" s="13">
        <v>1605.4929317782619</v>
      </c>
      <c r="C16" s="13">
        <v>1932.9549438350209</v>
      </c>
      <c r="D16" s="13">
        <v>2221.887889545369</v>
      </c>
      <c r="E16" s="13">
        <v>1644.88101126474</v>
      </c>
      <c r="F16" s="13">
        <v>1818.789931597986</v>
      </c>
      <c r="G16" s="13">
        <v>1754.8932494368</v>
      </c>
      <c r="H16" s="13">
        <v>1534.734082793593</v>
      </c>
      <c r="I16" s="13">
        <v>1770.023273421664</v>
      </c>
      <c r="J16" s="13">
        <v>1944.1792008606831</v>
      </c>
      <c r="K16" s="13">
        <v>1808.7317030571021</v>
      </c>
      <c r="L16" s="13">
        <v>2790.121775857644</v>
      </c>
      <c r="M16" s="13">
        <v>3159.8040398611111</v>
      </c>
      <c r="O16" s="2" t="s">
        <v>36</v>
      </c>
      <c r="P16" s="2" t="s">
        <v>39</v>
      </c>
    </row>
    <row r="17" spans="1:16" ht="21" x14ac:dyDescent="0.3">
      <c r="A17" s="12" t="s">
        <v>22</v>
      </c>
      <c r="B17" s="13">
        <v>432.36413487292509</v>
      </c>
      <c r="C17" s="13">
        <v>530.28912210478154</v>
      </c>
      <c r="D17" s="13">
        <v>477.83775057287289</v>
      </c>
      <c r="E17" s="13">
        <v>460.97176205486772</v>
      </c>
      <c r="F17" s="13">
        <v>511.92148892528968</v>
      </c>
      <c r="G17" s="13">
        <v>492.1381257983511</v>
      </c>
      <c r="H17" s="13">
        <v>474.74297269565949</v>
      </c>
      <c r="I17" s="13">
        <v>464.02130592597649</v>
      </c>
      <c r="J17" s="13">
        <v>494.73321053041781</v>
      </c>
      <c r="K17" s="13">
        <v>446.09495737258231</v>
      </c>
      <c r="L17" s="13">
        <v>728.77237807007896</v>
      </c>
      <c r="M17" s="13">
        <v>846.5905730115428</v>
      </c>
      <c r="O17" s="2" t="s">
        <v>40</v>
      </c>
      <c r="P17" s="2" t="s">
        <v>42</v>
      </c>
    </row>
    <row r="18" spans="1:16" ht="21" x14ac:dyDescent="0.3">
      <c r="A18" s="12" t="s">
        <v>23</v>
      </c>
      <c r="B18" s="13">
        <v>700</v>
      </c>
      <c r="C18" s="13">
        <v>700</v>
      </c>
      <c r="D18" s="13">
        <v>700</v>
      </c>
      <c r="E18" s="13">
        <v>700</v>
      </c>
      <c r="F18" s="13">
        <v>700</v>
      </c>
      <c r="G18" s="13">
        <v>700</v>
      </c>
      <c r="H18" s="13">
        <v>700</v>
      </c>
      <c r="I18" s="13">
        <v>700</v>
      </c>
      <c r="J18" s="13">
        <v>700</v>
      </c>
      <c r="K18" s="13">
        <v>700</v>
      </c>
      <c r="L18" s="13">
        <v>700</v>
      </c>
      <c r="M18" s="13">
        <v>700</v>
      </c>
      <c r="O18" s="2" t="s">
        <v>24</v>
      </c>
      <c r="P18" s="2" t="s">
        <v>44</v>
      </c>
    </row>
    <row r="19" spans="1:16" ht="21" x14ac:dyDescent="0.3">
      <c r="A19" s="36" t="s">
        <v>85</v>
      </c>
      <c r="B19" s="37">
        <f>SUM(B12:B18)</f>
        <v>15438.538404965962</v>
      </c>
      <c r="C19" s="37">
        <f t="shared" ref="C19:M19" si="2">SUM(C12:C18)</f>
        <v>16582.039793698288</v>
      </c>
      <c r="D19" s="37">
        <f t="shared" si="2"/>
        <v>16669.720082284453</v>
      </c>
      <c r="E19" s="37">
        <f t="shared" si="2"/>
        <v>15073.733031069738</v>
      </c>
      <c r="F19" s="37">
        <f t="shared" si="2"/>
        <v>16525.280051759582</v>
      </c>
      <c r="G19" s="37">
        <f t="shared" si="2"/>
        <v>15686.763156604691</v>
      </c>
      <c r="H19" s="37">
        <f t="shared" si="2"/>
        <v>15119.680610861706</v>
      </c>
      <c r="I19" s="37">
        <f t="shared" si="2"/>
        <v>16082.158994195757</v>
      </c>
      <c r="J19" s="37">
        <f t="shared" si="2"/>
        <v>16697.062923981022</v>
      </c>
      <c r="K19" s="37">
        <f t="shared" si="2"/>
        <v>16374.2681274474</v>
      </c>
      <c r="L19" s="37">
        <f t="shared" si="2"/>
        <v>19847.831597596451</v>
      </c>
      <c r="M19" s="37">
        <f t="shared" si="2"/>
        <v>20690.220225149918</v>
      </c>
      <c r="O19" s="2" t="s">
        <v>26</v>
      </c>
      <c r="P19" s="2" t="s">
        <v>46</v>
      </c>
    </row>
    <row r="20" spans="1:16" ht="21" x14ac:dyDescent="0.3">
      <c r="A20" s="12" t="s">
        <v>60</v>
      </c>
      <c r="B20" s="13">
        <f>B10-B19</f>
        <v>3571.8080352480392</v>
      </c>
      <c r="C20" s="13">
        <f t="shared" ref="C20:M20" si="3">C10-C19</f>
        <v>5794.9080595757223</v>
      </c>
      <c r="D20" s="13">
        <f t="shared" si="3"/>
        <v>8059.4426307261383</v>
      </c>
      <c r="E20" s="13">
        <f t="shared" si="3"/>
        <v>5652.0845303658225</v>
      </c>
      <c r="F20" s="13">
        <f t="shared" si="3"/>
        <v>10553.834888609239</v>
      </c>
      <c r="G20" s="13">
        <f t="shared" si="3"/>
        <v>5835.0027844941687</v>
      </c>
      <c r="H20" s="13">
        <f t="shared" si="3"/>
        <v>5629.8043734735729</v>
      </c>
      <c r="I20" s="13">
        <f t="shared" si="3"/>
        <v>8103.3278059910517</v>
      </c>
      <c r="J20" s="13">
        <f t="shared" si="3"/>
        <v>6378.4629748682673</v>
      </c>
      <c r="K20" s="13">
        <f t="shared" si="3"/>
        <v>5759.8486525239914</v>
      </c>
      <c r="L20" s="13">
        <f t="shared" si="3"/>
        <v>13164.22150528559</v>
      </c>
      <c r="M20" s="13">
        <f t="shared" si="3"/>
        <v>14715.859959455331</v>
      </c>
      <c r="O20" s="2" t="s">
        <v>47</v>
      </c>
      <c r="P20" s="2" t="s">
        <v>50</v>
      </c>
    </row>
    <row r="21" spans="1:16" ht="21" x14ac:dyDescent="0.3">
      <c r="A21" s="12" t="s">
        <v>61</v>
      </c>
      <c r="B21" s="38">
        <f>B20*17%</f>
        <v>607.20736599216673</v>
      </c>
      <c r="C21" s="38">
        <f t="shared" ref="C21:M21" si="4">C20*17%</f>
        <v>985.1343701278729</v>
      </c>
      <c r="D21" s="38">
        <f t="shared" si="4"/>
        <v>1370.1052472234437</v>
      </c>
      <c r="E21" s="38">
        <f t="shared" si="4"/>
        <v>960.85437016218987</v>
      </c>
      <c r="F21" s="38">
        <f t="shared" si="4"/>
        <v>1794.1519310635708</v>
      </c>
      <c r="G21" s="38">
        <f t="shared" si="4"/>
        <v>991.95047336400876</v>
      </c>
      <c r="H21" s="38">
        <f t="shared" si="4"/>
        <v>957.06674349050752</v>
      </c>
      <c r="I21" s="38">
        <f t="shared" si="4"/>
        <v>1377.5657270184788</v>
      </c>
      <c r="J21" s="38">
        <f t="shared" si="4"/>
        <v>1084.3387057276054</v>
      </c>
      <c r="K21" s="38">
        <f t="shared" si="4"/>
        <v>979.1742709290786</v>
      </c>
      <c r="L21" s="38">
        <f t="shared" si="4"/>
        <v>2237.9176558985505</v>
      </c>
      <c r="M21" s="38">
        <f t="shared" si="4"/>
        <v>2501.6961931074065</v>
      </c>
      <c r="O21" s="2" t="s">
        <v>51</v>
      </c>
      <c r="P21" s="2" t="s">
        <v>50</v>
      </c>
    </row>
    <row r="22" spans="1:16" ht="21" x14ac:dyDescent="0.3">
      <c r="A22" s="36" t="s">
        <v>62</v>
      </c>
      <c r="B22" s="39">
        <f>B20-B21</f>
        <v>2964.6006692558726</v>
      </c>
      <c r="C22" s="39">
        <f t="shared" ref="C22:M22" si="5">C20-C21</f>
        <v>4809.7736894478494</v>
      </c>
      <c r="D22" s="39">
        <f t="shared" si="5"/>
        <v>6689.3373835026941</v>
      </c>
      <c r="E22" s="39">
        <f t="shared" si="5"/>
        <v>4691.2301602036323</v>
      </c>
      <c r="F22" s="39">
        <f t="shared" si="5"/>
        <v>8759.6829575456686</v>
      </c>
      <c r="G22" s="39">
        <f t="shared" si="5"/>
        <v>4843.05231113016</v>
      </c>
      <c r="H22" s="39">
        <f t="shared" si="5"/>
        <v>4672.7376299830657</v>
      </c>
      <c r="I22" s="39">
        <f t="shared" si="5"/>
        <v>6725.7620789725734</v>
      </c>
      <c r="J22" s="39">
        <f t="shared" si="5"/>
        <v>5294.1242691406624</v>
      </c>
      <c r="K22" s="39">
        <f t="shared" si="5"/>
        <v>4780.674381594913</v>
      </c>
      <c r="L22" s="39">
        <f t="shared" si="5"/>
        <v>10926.303849387039</v>
      </c>
      <c r="M22" s="39">
        <f t="shared" si="5"/>
        <v>12214.163766347923</v>
      </c>
      <c r="O22" s="2" t="s">
        <v>52</v>
      </c>
      <c r="P22" s="2" t="s">
        <v>53</v>
      </c>
    </row>
    <row r="23" spans="1:16" ht="21" x14ac:dyDescent="0.4">
      <c r="A23" s="40"/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O23" s="2" t="s">
        <v>54</v>
      </c>
      <c r="P23" s="2" t="s">
        <v>53</v>
      </c>
    </row>
    <row r="24" spans="1:16" x14ac:dyDescent="0.3">
      <c r="O24" s="2" t="s">
        <v>30</v>
      </c>
      <c r="P24" s="2" t="s">
        <v>56</v>
      </c>
    </row>
    <row r="25" spans="1:16" x14ac:dyDescent="0.3">
      <c r="O25" s="2" t="s">
        <v>28</v>
      </c>
      <c r="P25" s="2" t="s">
        <v>58</v>
      </c>
    </row>
  </sheetData>
  <mergeCells count="1">
    <mergeCell ref="A1:M1"/>
  </mergeCells>
  <phoneticPr fontId="5" type="noConversion"/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27"/>
  <sheetViews>
    <sheetView zoomScale="72" zoomScaleNormal="72" workbookViewId="0">
      <selection activeCell="B27" sqref="B27"/>
    </sheetView>
  </sheetViews>
  <sheetFormatPr defaultRowHeight="14.4" x14ac:dyDescent="0.3"/>
  <cols>
    <col min="1" max="1" width="39.109375" bestFit="1" customWidth="1"/>
    <col min="2" max="10" width="16" bestFit="1" customWidth="1"/>
    <col min="11" max="13" width="14.6640625" bestFit="1" customWidth="1"/>
    <col min="14" max="14" width="10" bestFit="1" customWidth="1"/>
    <col min="15" max="15" width="24.77734375" bestFit="1" customWidth="1"/>
    <col min="16" max="16" width="15.5546875" bestFit="1" customWidth="1"/>
  </cols>
  <sheetData>
    <row r="1" spans="1:14" ht="36.6" x14ac:dyDescent="0.7">
      <c r="A1" s="21" t="s">
        <v>86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3"/>
    </row>
    <row r="2" spans="1:14" ht="21" x14ac:dyDescent="0.4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</row>
    <row r="3" spans="1:14" ht="21" x14ac:dyDescent="0.4">
      <c r="A3" s="16"/>
      <c r="B3" s="16" t="s">
        <v>0</v>
      </c>
      <c r="C3" s="16" t="s">
        <v>1</v>
      </c>
      <c r="D3" s="16" t="s">
        <v>2</v>
      </c>
      <c r="E3" s="16" t="s">
        <v>3</v>
      </c>
      <c r="F3" s="16" t="s">
        <v>4</v>
      </c>
      <c r="G3" s="16" t="s">
        <v>5</v>
      </c>
      <c r="H3" s="16" t="s">
        <v>6</v>
      </c>
      <c r="I3" s="16" t="s">
        <v>7</v>
      </c>
      <c r="J3" s="16" t="s">
        <v>8</v>
      </c>
      <c r="K3" s="16" t="s">
        <v>9</v>
      </c>
      <c r="L3" s="16" t="s">
        <v>10</v>
      </c>
      <c r="M3" s="16" t="s">
        <v>11</v>
      </c>
      <c r="N3" s="16" t="s">
        <v>90</v>
      </c>
    </row>
    <row r="4" spans="1:14" ht="21" x14ac:dyDescent="0.4">
      <c r="A4" s="11" t="s">
        <v>91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</row>
    <row r="5" spans="1:14" ht="21" x14ac:dyDescent="0.4">
      <c r="A5" s="11" t="s">
        <v>106</v>
      </c>
      <c r="B5" s="11">
        <v>1500</v>
      </c>
      <c r="C5" s="11">
        <v>1900</v>
      </c>
      <c r="D5" s="11">
        <v>2300</v>
      </c>
      <c r="E5" s="11">
        <v>2700</v>
      </c>
      <c r="F5" s="11">
        <v>3100</v>
      </c>
      <c r="G5" s="11">
        <v>3500</v>
      </c>
      <c r="H5" s="11">
        <v>3900</v>
      </c>
      <c r="I5" s="11">
        <v>4300</v>
      </c>
      <c r="J5" s="11">
        <v>4700</v>
      </c>
      <c r="K5" s="11">
        <v>5100</v>
      </c>
      <c r="L5" s="11">
        <v>5500</v>
      </c>
      <c r="M5" s="11">
        <v>5900</v>
      </c>
      <c r="N5" s="11">
        <f>SUM(B5:M5)</f>
        <v>44400</v>
      </c>
    </row>
    <row r="6" spans="1:14" ht="21" x14ac:dyDescent="0.4">
      <c r="A6" s="11" t="s">
        <v>107</v>
      </c>
      <c r="B6" s="11">
        <v>1000</v>
      </c>
      <c r="C6" s="11">
        <v>1200</v>
      </c>
      <c r="D6" s="11">
        <v>1400</v>
      </c>
      <c r="E6" s="11">
        <v>1600</v>
      </c>
      <c r="F6" s="11">
        <v>1800</v>
      </c>
      <c r="G6" s="11">
        <v>2000</v>
      </c>
      <c r="H6" s="11">
        <v>2200</v>
      </c>
      <c r="I6" s="11">
        <v>2400</v>
      </c>
      <c r="J6" s="11">
        <v>2600</v>
      </c>
      <c r="K6" s="11">
        <v>2800</v>
      </c>
      <c r="L6" s="11">
        <v>3000</v>
      </c>
      <c r="M6" s="11">
        <v>3200</v>
      </c>
      <c r="N6" s="11">
        <f t="shared" ref="N6:N23" si="0">SUM(B6:M6)</f>
        <v>25200</v>
      </c>
    </row>
    <row r="7" spans="1:14" ht="21" x14ac:dyDescent="0.4">
      <c r="A7" s="16" t="s">
        <v>92</v>
      </c>
      <c r="B7" s="16">
        <f>SUM(B5:B6)</f>
        <v>2500</v>
      </c>
      <c r="C7" s="16">
        <f t="shared" ref="C7:M7" si="1">SUM(C5:C6)</f>
        <v>3100</v>
      </c>
      <c r="D7" s="16">
        <f t="shared" si="1"/>
        <v>3700</v>
      </c>
      <c r="E7" s="16">
        <f t="shared" si="1"/>
        <v>4300</v>
      </c>
      <c r="F7" s="16">
        <f t="shared" si="1"/>
        <v>4900</v>
      </c>
      <c r="G7" s="16">
        <f t="shared" si="1"/>
        <v>5500</v>
      </c>
      <c r="H7" s="16">
        <f t="shared" si="1"/>
        <v>6100</v>
      </c>
      <c r="I7" s="16">
        <f t="shared" si="1"/>
        <v>6700</v>
      </c>
      <c r="J7" s="16">
        <f t="shared" si="1"/>
        <v>7300</v>
      </c>
      <c r="K7" s="16">
        <f t="shared" si="1"/>
        <v>7900</v>
      </c>
      <c r="L7" s="16">
        <f t="shared" si="1"/>
        <v>8500</v>
      </c>
      <c r="M7" s="16">
        <f t="shared" si="1"/>
        <v>9100</v>
      </c>
      <c r="N7" s="16">
        <f t="shared" si="0"/>
        <v>69600</v>
      </c>
    </row>
    <row r="8" spans="1:14" ht="21" x14ac:dyDescent="0.4">
      <c r="A8" s="12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1">
        <f t="shared" si="0"/>
        <v>0</v>
      </c>
    </row>
    <row r="9" spans="1:14" ht="21" x14ac:dyDescent="0.4">
      <c r="A9" s="11" t="s">
        <v>93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>
        <f t="shared" si="0"/>
        <v>0</v>
      </c>
    </row>
    <row r="10" spans="1:14" ht="21" x14ac:dyDescent="0.4">
      <c r="A10" s="11" t="s">
        <v>94</v>
      </c>
      <c r="B10" s="11">
        <v>4000</v>
      </c>
      <c r="C10" s="11">
        <v>0</v>
      </c>
      <c r="D10" s="11">
        <v>0</v>
      </c>
      <c r="E10" s="11">
        <v>0</v>
      </c>
      <c r="F10" s="11">
        <v>0</v>
      </c>
      <c r="G10" s="11">
        <v>0</v>
      </c>
      <c r="H10" s="11">
        <v>0</v>
      </c>
      <c r="I10" s="11">
        <v>0</v>
      </c>
      <c r="J10" s="11">
        <v>0</v>
      </c>
      <c r="K10" s="11">
        <v>0</v>
      </c>
      <c r="L10" s="11">
        <v>0</v>
      </c>
      <c r="M10" s="11">
        <v>0</v>
      </c>
      <c r="N10" s="11">
        <f t="shared" si="0"/>
        <v>4000</v>
      </c>
    </row>
    <row r="11" spans="1:14" ht="21" x14ac:dyDescent="0.4">
      <c r="A11" s="11" t="s">
        <v>95</v>
      </c>
      <c r="B11" s="11">
        <v>6000</v>
      </c>
      <c r="C11" s="11">
        <v>0</v>
      </c>
      <c r="D11" s="11">
        <v>0</v>
      </c>
      <c r="E11" s="11">
        <v>0</v>
      </c>
      <c r="F11" s="11">
        <v>0</v>
      </c>
      <c r="G11" s="11">
        <v>0</v>
      </c>
      <c r="H11" s="11">
        <v>0</v>
      </c>
      <c r="I11" s="11">
        <v>0</v>
      </c>
      <c r="J11" s="11">
        <v>0</v>
      </c>
      <c r="K11" s="11">
        <v>0</v>
      </c>
      <c r="L11" s="11">
        <v>0</v>
      </c>
      <c r="M11" s="11">
        <v>0</v>
      </c>
      <c r="N11" s="11">
        <f t="shared" si="0"/>
        <v>6000</v>
      </c>
    </row>
    <row r="12" spans="1:14" ht="21" x14ac:dyDescent="0.4">
      <c r="A12" s="16" t="s">
        <v>96</v>
      </c>
      <c r="B12" s="16">
        <f>SUM(B7:B11)</f>
        <v>12500</v>
      </c>
      <c r="C12" s="16">
        <f t="shared" ref="C12:M12" si="2">SUM(C7:C11)</f>
        <v>3100</v>
      </c>
      <c r="D12" s="16">
        <f t="shared" si="2"/>
        <v>3700</v>
      </c>
      <c r="E12" s="16">
        <f t="shared" si="2"/>
        <v>4300</v>
      </c>
      <c r="F12" s="16">
        <f t="shared" si="2"/>
        <v>4900</v>
      </c>
      <c r="G12" s="16">
        <f t="shared" si="2"/>
        <v>5500</v>
      </c>
      <c r="H12" s="16">
        <f t="shared" si="2"/>
        <v>6100</v>
      </c>
      <c r="I12" s="16">
        <f t="shared" si="2"/>
        <v>6700</v>
      </c>
      <c r="J12" s="16">
        <f t="shared" si="2"/>
        <v>7300</v>
      </c>
      <c r="K12" s="16">
        <f t="shared" si="2"/>
        <v>7900</v>
      </c>
      <c r="L12" s="16">
        <f t="shared" si="2"/>
        <v>8500</v>
      </c>
      <c r="M12" s="16">
        <f t="shared" si="2"/>
        <v>9100</v>
      </c>
      <c r="N12" s="16">
        <f t="shared" si="0"/>
        <v>79600</v>
      </c>
    </row>
    <row r="13" spans="1:14" ht="21" x14ac:dyDescent="0.4">
      <c r="A13" s="14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1">
        <f t="shared" si="0"/>
        <v>0</v>
      </c>
    </row>
    <row r="14" spans="1:14" ht="21" x14ac:dyDescent="0.4">
      <c r="A14" s="11" t="s">
        <v>97</v>
      </c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>
        <f t="shared" si="0"/>
        <v>0</v>
      </c>
    </row>
    <row r="15" spans="1:14" ht="21" x14ac:dyDescent="0.4">
      <c r="A15" s="11" t="s">
        <v>98</v>
      </c>
      <c r="B15" s="11">
        <v>500</v>
      </c>
      <c r="C15" s="11">
        <v>500</v>
      </c>
      <c r="D15" s="11">
        <v>500</v>
      </c>
      <c r="E15" s="11">
        <v>500</v>
      </c>
      <c r="F15" s="11">
        <v>500</v>
      </c>
      <c r="G15" s="11">
        <v>500</v>
      </c>
      <c r="H15" s="11">
        <v>500</v>
      </c>
      <c r="I15" s="11">
        <v>500</v>
      </c>
      <c r="J15" s="11">
        <v>500</v>
      </c>
      <c r="K15" s="11">
        <v>500</v>
      </c>
      <c r="L15" s="11">
        <v>500</v>
      </c>
      <c r="M15" s="11">
        <v>500</v>
      </c>
      <c r="N15" s="11">
        <f t="shared" si="0"/>
        <v>6000</v>
      </c>
    </row>
    <row r="16" spans="1:14" ht="21" x14ac:dyDescent="0.4">
      <c r="A16" s="11" t="s">
        <v>87</v>
      </c>
      <c r="B16" s="11">
        <v>700</v>
      </c>
      <c r="C16" s="11">
        <v>700</v>
      </c>
      <c r="D16" s="11">
        <v>700</v>
      </c>
      <c r="E16" s="11">
        <v>700</v>
      </c>
      <c r="F16" s="11">
        <v>700</v>
      </c>
      <c r="G16" s="11">
        <v>700</v>
      </c>
      <c r="H16" s="11">
        <v>650</v>
      </c>
      <c r="I16" s="11">
        <v>650</v>
      </c>
      <c r="J16" s="11">
        <v>650</v>
      </c>
      <c r="K16" s="11">
        <v>650</v>
      </c>
      <c r="L16" s="11">
        <v>650</v>
      </c>
      <c r="M16" s="11">
        <v>650</v>
      </c>
      <c r="N16" s="11">
        <f t="shared" si="0"/>
        <v>8100</v>
      </c>
    </row>
    <row r="17" spans="1:14" ht="21" x14ac:dyDescent="0.4">
      <c r="A17" s="11" t="s">
        <v>88</v>
      </c>
      <c r="B17" s="11">
        <v>600</v>
      </c>
      <c r="C17" s="11">
        <v>400</v>
      </c>
      <c r="D17" s="11">
        <v>400</v>
      </c>
      <c r="E17" s="11">
        <v>200</v>
      </c>
      <c r="F17" s="11">
        <v>200</v>
      </c>
      <c r="G17" s="11">
        <v>200</v>
      </c>
      <c r="H17" s="11">
        <v>200</v>
      </c>
      <c r="I17" s="11">
        <v>200</v>
      </c>
      <c r="J17" s="11">
        <v>200</v>
      </c>
      <c r="K17" s="11">
        <v>200</v>
      </c>
      <c r="L17" s="11">
        <v>200</v>
      </c>
      <c r="M17" s="11">
        <v>200</v>
      </c>
      <c r="N17" s="11">
        <f t="shared" si="0"/>
        <v>3200</v>
      </c>
    </row>
    <row r="18" spans="1:14" ht="21" x14ac:dyDescent="0.4">
      <c r="A18" s="11" t="s">
        <v>89</v>
      </c>
      <c r="B18" s="11">
        <v>50</v>
      </c>
      <c r="C18" s="11">
        <v>50</v>
      </c>
      <c r="D18" s="11">
        <v>50</v>
      </c>
      <c r="E18" s="11">
        <v>50</v>
      </c>
      <c r="F18" s="11">
        <v>50</v>
      </c>
      <c r="G18" s="11">
        <v>50</v>
      </c>
      <c r="H18" s="11">
        <v>50</v>
      </c>
      <c r="I18" s="11">
        <v>50</v>
      </c>
      <c r="J18" s="11">
        <v>50</v>
      </c>
      <c r="K18" s="11">
        <v>50</v>
      </c>
      <c r="L18" s="11">
        <v>50</v>
      </c>
      <c r="M18" s="11">
        <v>50</v>
      </c>
      <c r="N18" s="11">
        <f t="shared" si="0"/>
        <v>600</v>
      </c>
    </row>
    <row r="19" spans="1:14" ht="21" x14ac:dyDescent="0.4">
      <c r="A19" s="16" t="s">
        <v>99</v>
      </c>
      <c r="B19" s="16">
        <f>SUM(B15:B18)</f>
        <v>1850</v>
      </c>
      <c r="C19" s="16">
        <f t="shared" ref="C19:M19" si="3">SUM(C15:C18)</f>
        <v>1650</v>
      </c>
      <c r="D19" s="16">
        <f t="shared" si="3"/>
        <v>1650</v>
      </c>
      <c r="E19" s="16">
        <f t="shared" si="3"/>
        <v>1450</v>
      </c>
      <c r="F19" s="16">
        <f t="shared" si="3"/>
        <v>1450</v>
      </c>
      <c r="G19" s="16">
        <f t="shared" si="3"/>
        <v>1450</v>
      </c>
      <c r="H19" s="16">
        <f t="shared" si="3"/>
        <v>1400</v>
      </c>
      <c r="I19" s="16">
        <f t="shared" si="3"/>
        <v>1400</v>
      </c>
      <c r="J19" s="16">
        <f t="shared" si="3"/>
        <v>1400</v>
      </c>
      <c r="K19" s="16">
        <f t="shared" si="3"/>
        <v>1400</v>
      </c>
      <c r="L19" s="16">
        <f t="shared" si="3"/>
        <v>1400</v>
      </c>
      <c r="M19" s="16">
        <f t="shared" si="3"/>
        <v>1400</v>
      </c>
      <c r="N19" s="16">
        <f t="shared" si="0"/>
        <v>17900</v>
      </c>
    </row>
    <row r="20" spans="1:14" ht="21" x14ac:dyDescent="0.4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1">
        <f t="shared" si="0"/>
        <v>0</v>
      </c>
    </row>
    <row r="21" spans="1:14" ht="21" x14ac:dyDescent="0.4">
      <c r="A21" s="11" t="s">
        <v>100</v>
      </c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>
        <f t="shared" si="0"/>
        <v>0</v>
      </c>
    </row>
    <row r="22" spans="1:14" ht="21" x14ac:dyDescent="0.4">
      <c r="A22" s="11" t="s">
        <v>101</v>
      </c>
      <c r="B22" s="11">
        <v>0</v>
      </c>
      <c r="C22" s="11">
        <v>0</v>
      </c>
      <c r="D22" s="11">
        <v>0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0</v>
      </c>
      <c r="K22" s="11">
        <v>0</v>
      </c>
      <c r="L22" s="11">
        <v>0</v>
      </c>
      <c r="M22" s="11">
        <v>0</v>
      </c>
      <c r="N22" s="11">
        <f t="shared" si="0"/>
        <v>0</v>
      </c>
    </row>
    <row r="23" spans="1:14" ht="21" x14ac:dyDescent="0.4">
      <c r="A23" s="16" t="s">
        <v>102</v>
      </c>
      <c r="B23" s="16">
        <f>SUM(B19:B22)</f>
        <v>1850</v>
      </c>
      <c r="C23" s="16">
        <f t="shared" ref="C23:M23" si="4">SUM(C19:C22)</f>
        <v>1650</v>
      </c>
      <c r="D23" s="16">
        <f t="shared" si="4"/>
        <v>1650</v>
      </c>
      <c r="E23" s="16">
        <f t="shared" si="4"/>
        <v>1450</v>
      </c>
      <c r="F23" s="16">
        <f t="shared" si="4"/>
        <v>1450</v>
      </c>
      <c r="G23" s="16">
        <f t="shared" si="4"/>
        <v>1450</v>
      </c>
      <c r="H23" s="16">
        <f t="shared" si="4"/>
        <v>1400</v>
      </c>
      <c r="I23" s="16">
        <f t="shared" si="4"/>
        <v>1400</v>
      </c>
      <c r="J23" s="16">
        <f t="shared" si="4"/>
        <v>1400</v>
      </c>
      <c r="K23" s="16">
        <f t="shared" si="4"/>
        <v>1400</v>
      </c>
      <c r="L23" s="16">
        <f t="shared" si="4"/>
        <v>1400</v>
      </c>
      <c r="M23" s="16">
        <f t="shared" si="4"/>
        <v>1400</v>
      </c>
      <c r="N23" s="16">
        <f t="shared" si="0"/>
        <v>17900</v>
      </c>
    </row>
    <row r="24" spans="1:14" ht="21" x14ac:dyDescent="0.4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</row>
    <row r="25" spans="1:14" ht="21" x14ac:dyDescent="0.4">
      <c r="A25" s="16" t="s">
        <v>103</v>
      </c>
      <c r="B25" s="16">
        <f>B12-B23</f>
        <v>10650</v>
      </c>
      <c r="C25" s="16">
        <f t="shared" ref="C25:M25" si="5">C12-C23</f>
        <v>1450</v>
      </c>
      <c r="D25" s="16">
        <f t="shared" si="5"/>
        <v>2050</v>
      </c>
      <c r="E25" s="16">
        <f t="shared" si="5"/>
        <v>2850</v>
      </c>
      <c r="F25" s="16">
        <f t="shared" si="5"/>
        <v>3450</v>
      </c>
      <c r="G25" s="16">
        <f t="shared" si="5"/>
        <v>4050</v>
      </c>
      <c r="H25" s="16">
        <f t="shared" si="5"/>
        <v>4700</v>
      </c>
      <c r="I25" s="16">
        <f t="shared" si="5"/>
        <v>5300</v>
      </c>
      <c r="J25" s="16">
        <f t="shared" si="5"/>
        <v>5900</v>
      </c>
      <c r="K25" s="16">
        <f t="shared" si="5"/>
        <v>6500</v>
      </c>
      <c r="L25" s="16">
        <f t="shared" si="5"/>
        <v>7100</v>
      </c>
      <c r="M25" s="16">
        <f t="shared" si="5"/>
        <v>7700</v>
      </c>
      <c r="N25" s="16"/>
    </row>
    <row r="26" spans="1:14" ht="21" x14ac:dyDescent="0.4">
      <c r="A26" s="11" t="s">
        <v>104</v>
      </c>
      <c r="B26" s="11">
        <v>0</v>
      </c>
      <c r="C26" s="11">
        <v>10650</v>
      </c>
      <c r="D26" s="11">
        <v>12100</v>
      </c>
      <c r="E26" s="11">
        <v>14150</v>
      </c>
      <c r="F26" s="11">
        <v>17000</v>
      </c>
      <c r="G26" s="11">
        <v>20450</v>
      </c>
      <c r="H26" s="11">
        <v>24500</v>
      </c>
      <c r="I26" s="11">
        <v>29200</v>
      </c>
      <c r="J26" s="11">
        <v>34500</v>
      </c>
      <c r="K26" s="11">
        <v>40400</v>
      </c>
      <c r="L26" s="11">
        <v>46900</v>
      </c>
      <c r="M26" s="11">
        <v>54000</v>
      </c>
      <c r="N26" s="11"/>
    </row>
    <row r="27" spans="1:14" ht="21" x14ac:dyDescent="0.4">
      <c r="A27" s="16" t="s">
        <v>105</v>
      </c>
      <c r="B27" s="16">
        <f>B25+B26</f>
        <v>10650</v>
      </c>
      <c r="C27" s="16">
        <f t="shared" ref="C27:M27" si="6">C25+C26</f>
        <v>12100</v>
      </c>
      <c r="D27" s="16">
        <f t="shared" si="6"/>
        <v>14150</v>
      </c>
      <c r="E27" s="16">
        <f t="shared" si="6"/>
        <v>17000</v>
      </c>
      <c r="F27" s="16">
        <f t="shared" si="6"/>
        <v>20450</v>
      </c>
      <c r="G27" s="16">
        <f t="shared" si="6"/>
        <v>24500</v>
      </c>
      <c r="H27" s="16">
        <f t="shared" si="6"/>
        <v>29200</v>
      </c>
      <c r="I27" s="16">
        <f t="shared" si="6"/>
        <v>34500</v>
      </c>
      <c r="J27" s="16">
        <f t="shared" si="6"/>
        <v>40400</v>
      </c>
      <c r="K27" s="16">
        <f t="shared" si="6"/>
        <v>46900</v>
      </c>
      <c r="L27" s="16">
        <f t="shared" si="6"/>
        <v>54000</v>
      </c>
      <c r="M27" s="16">
        <f t="shared" si="6"/>
        <v>61700</v>
      </c>
      <c r="N27" s="16"/>
    </row>
  </sheetData>
  <mergeCells count="1">
    <mergeCell ref="A1:N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7"/>
  <sheetViews>
    <sheetView zoomScale="78" zoomScaleNormal="78" workbookViewId="0">
      <selection activeCell="D33" sqref="D33"/>
    </sheetView>
  </sheetViews>
  <sheetFormatPr defaultRowHeight="14.4" x14ac:dyDescent="0.3"/>
  <cols>
    <col min="1" max="1" width="44" bestFit="1" customWidth="1"/>
    <col min="2" max="12" width="13.109375" bestFit="1" customWidth="1"/>
    <col min="13" max="13" width="13.5546875" bestFit="1" customWidth="1"/>
    <col min="14" max="14" width="9.88671875" bestFit="1" customWidth="1"/>
    <col min="15" max="15" width="24.77734375" bestFit="1" customWidth="1"/>
    <col min="16" max="16" width="15.5546875" bestFit="1" customWidth="1"/>
  </cols>
  <sheetData>
    <row r="1" spans="1:14" ht="36.6" x14ac:dyDescent="0.7">
      <c r="A1" s="24" t="s">
        <v>64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6"/>
    </row>
    <row r="2" spans="1:14" x14ac:dyDescent="0.3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2"/>
    </row>
    <row r="3" spans="1:14" ht="21" x14ac:dyDescent="0.3">
      <c r="A3" s="13"/>
      <c r="B3" s="17" t="s">
        <v>0</v>
      </c>
      <c r="C3" s="17" t="s">
        <v>1</v>
      </c>
      <c r="D3" s="17" t="s">
        <v>2</v>
      </c>
      <c r="E3" s="17" t="s">
        <v>3</v>
      </c>
      <c r="F3" s="17" t="s">
        <v>4</v>
      </c>
      <c r="G3" s="17" t="s">
        <v>5</v>
      </c>
      <c r="H3" s="17" t="s">
        <v>6</v>
      </c>
      <c r="I3" s="17" t="s">
        <v>7</v>
      </c>
      <c r="J3" s="17" t="s">
        <v>8</v>
      </c>
      <c r="K3" s="17" t="s">
        <v>9</v>
      </c>
      <c r="L3" s="17" t="s">
        <v>10</v>
      </c>
      <c r="M3" s="17" t="s">
        <v>11</v>
      </c>
      <c r="N3" s="17" t="s">
        <v>90</v>
      </c>
    </row>
    <row r="4" spans="1:14" ht="21" x14ac:dyDescent="0.3">
      <c r="A4" s="14" t="s">
        <v>91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</row>
    <row r="5" spans="1:14" ht="21" x14ac:dyDescent="0.3">
      <c r="A5" s="14" t="s">
        <v>106</v>
      </c>
      <c r="B5" s="14">
        <v>1650</v>
      </c>
      <c r="C5" s="14">
        <v>2090</v>
      </c>
      <c r="D5" s="14">
        <v>2530</v>
      </c>
      <c r="E5" s="14">
        <v>2970</v>
      </c>
      <c r="F5" s="14">
        <v>3410</v>
      </c>
      <c r="G5" s="14">
        <v>3850</v>
      </c>
      <c r="H5" s="14">
        <v>4290</v>
      </c>
      <c r="I5" s="14">
        <v>4730</v>
      </c>
      <c r="J5" s="14">
        <v>5170</v>
      </c>
      <c r="K5" s="14">
        <v>5610</v>
      </c>
      <c r="L5" s="14">
        <v>6050</v>
      </c>
      <c r="M5" s="14">
        <v>6490</v>
      </c>
      <c r="N5" s="14">
        <f>SUM(B5:M5)</f>
        <v>48840</v>
      </c>
    </row>
    <row r="6" spans="1:14" ht="21" x14ac:dyDescent="0.3">
      <c r="A6" s="14" t="s">
        <v>107</v>
      </c>
      <c r="B6" s="14">
        <v>1100</v>
      </c>
      <c r="C6" s="14">
        <v>1320</v>
      </c>
      <c r="D6" s="14">
        <v>1540</v>
      </c>
      <c r="E6" s="14">
        <v>1760</v>
      </c>
      <c r="F6" s="14">
        <v>1980</v>
      </c>
      <c r="G6" s="14">
        <v>2200</v>
      </c>
      <c r="H6" s="14">
        <v>2420</v>
      </c>
      <c r="I6" s="14">
        <v>2640</v>
      </c>
      <c r="J6" s="14">
        <v>2860</v>
      </c>
      <c r="K6" s="14">
        <v>3080</v>
      </c>
      <c r="L6" s="14">
        <v>3300</v>
      </c>
      <c r="M6" s="14">
        <v>3520</v>
      </c>
      <c r="N6" s="14">
        <f t="shared" ref="N6:N25" si="0">SUM(B6:M6)</f>
        <v>27720</v>
      </c>
    </row>
    <row r="7" spans="1:14" ht="21" x14ac:dyDescent="0.3">
      <c r="A7" s="18" t="s">
        <v>92</v>
      </c>
      <c r="B7" s="18">
        <f>SUM(B5:B6)</f>
        <v>2750</v>
      </c>
      <c r="C7" s="18">
        <f t="shared" ref="C7:M7" si="1">SUM(C5:C6)</f>
        <v>3410</v>
      </c>
      <c r="D7" s="18">
        <f t="shared" si="1"/>
        <v>4070</v>
      </c>
      <c r="E7" s="18">
        <f t="shared" si="1"/>
        <v>4730</v>
      </c>
      <c r="F7" s="18">
        <f t="shared" si="1"/>
        <v>5390</v>
      </c>
      <c r="G7" s="18">
        <f t="shared" si="1"/>
        <v>6050</v>
      </c>
      <c r="H7" s="18">
        <f t="shared" si="1"/>
        <v>6710</v>
      </c>
      <c r="I7" s="18">
        <f t="shared" si="1"/>
        <v>7370</v>
      </c>
      <c r="J7" s="18">
        <f t="shared" si="1"/>
        <v>8030</v>
      </c>
      <c r="K7" s="18">
        <f t="shared" si="1"/>
        <v>8690</v>
      </c>
      <c r="L7" s="18">
        <f t="shared" si="1"/>
        <v>9350</v>
      </c>
      <c r="M7" s="18">
        <f t="shared" si="1"/>
        <v>10010</v>
      </c>
      <c r="N7" s="18">
        <f t="shared" si="0"/>
        <v>76560</v>
      </c>
    </row>
    <row r="8" spans="1:14" ht="21" x14ac:dyDescent="0.3">
      <c r="A8" s="12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>
        <f t="shared" si="0"/>
        <v>0</v>
      </c>
    </row>
    <row r="9" spans="1:14" ht="21" x14ac:dyDescent="0.3">
      <c r="A9" s="14" t="s">
        <v>93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>
        <f t="shared" si="0"/>
        <v>0</v>
      </c>
    </row>
    <row r="10" spans="1:14" ht="21" x14ac:dyDescent="0.3">
      <c r="A10" s="14" t="s">
        <v>94</v>
      </c>
      <c r="B10" s="14">
        <v>0</v>
      </c>
      <c r="C10" s="14">
        <v>0</v>
      </c>
      <c r="D10" s="14">
        <v>0</v>
      </c>
      <c r="E10" s="14">
        <v>0</v>
      </c>
      <c r="F10" s="14">
        <v>0</v>
      </c>
      <c r="G10" s="14">
        <v>0</v>
      </c>
      <c r="H10" s="14">
        <v>0</v>
      </c>
      <c r="I10" s="14">
        <v>0</v>
      </c>
      <c r="J10" s="14">
        <v>0</v>
      </c>
      <c r="K10" s="14">
        <v>0</v>
      </c>
      <c r="L10" s="14">
        <v>0</v>
      </c>
      <c r="M10" s="14">
        <v>0</v>
      </c>
      <c r="N10" s="14">
        <f t="shared" si="0"/>
        <v>0</v>
      </c>
    </row>
    <row r="11" spans="1:14" ht="21" x14ac:dyDescent="0.3">
      <c r="A11" s="14" t="s">
        <v>95</v>
      </c>
      <c r="B11" s="14">
        <v>0</v>
      </c>
      <c r="C11" s="14">
        <v>0</v>
      </c>
      <c r="D11" s="14">
        <v>0</v>
      </c>
      <c r="E11" s="14">
        <v>0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  <c r="L11" s="14">
        <v>0</v>
      </c>
      <c r="M11" s="14">
        <v>0</v>
      </c>
      <c r="N11" s="14">
        <f t="shared" si="0"/>
        <v>0</v>
      </c>
    </row>
    <row r="12" spans="1:14" ht="21" x14ac:dyDescent="0.3">
      <c r="A12" s="18" t="s">
        <v>96</v>
      </c>
      <c r="B12" s="18">
        <f>SUM(B7:B11)</f>
        <v>2750</v>
      </c>
      <c r="C12" s="18">
        <f t="shared" ref="C12:M12" si="2">SUM(C7:C11)</f>
        <v>3410</v>
      </c>
      <c r="D12" s="18">
        <f t="shared" si="2"/>
        <v>4070</v>
      </c>
      <c r="E12" s="18">
        <f t="shared" si="2"/>
        <v>4730</v>
      </c>
      <c r="F12" s="18">
        <f t="shared" si="2"/>
        <v>5390</v>
      </c>
      <c r="G12" s="18">
        <f t="shared" si="2"/>
        <v>6050</v>
      </c>
      <c r="H12" s="18">
        <f t="shared" si="2"/>
        <v>6710</v>
      </c>
      <c r="I12" s="18">
        <f t="shared" si="2"/>
        <v>7370</v>
      </c>
      <c r="J12" s="18">
        <f t="shared" si="2"/>
        <v>8030</v>
      </c>
      <c r="K12" s="18">
        <f t="shared" si="2"/>
        <v>8690</v>
      </c>
      <c r="L12" s="18">
        <f t="shared" si="2"/>
        <v>9350</v>
      </c>
      <c r="M12" s="18">
        <f t="shared" si="2"/>
        <v>10010</v>
      </c>
      <c r="N12" s="18">
        <f t="shared" si="0"/>
        <v>76560</v>
      </c>
    </row>
    <row r="13" spans="1:14" ht="21" x14ac:dyDescent="0.3">
      <c r="A13" s="14"/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>
        <f t="shared" si="0"/>
        <v>0</v>
      </c>
    </row>
    <row r="14" spans="1:14" ht="21" x14ac:dyDescent="0.3">
      <c r="A14" s="14" t="s">
        <v>97</v>
      </c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>
        <f t="shared" si="0"/>
        <v>0</v>
      </c>
    </row>
    <row r="15" spans="1:14" ht="21" x14ac:dyDescent="0.3">
      <c r="A15" s="14" t="s">
        <v>98</v>
      </c>
      <c r="B15" s="14">
        <v>500</v>
      </c>
      <c r="C15" s="14">
        <v>500</v>
      </c>
      <c r="D15" s="14">
        <v>500</v>
      </c>
      <c r="E15" s="14">
        <v>500</v>
      </c>
      <c r="F15" s="14">
        <v>500</v>
      </c>
      <c r="G15" s="14">
        <v>500</v>
      </c>
      <c r="H15" s="14">
        <v>500</v>
      </c>
      <c r="I15" s="14">
        <v>500</v>
      </c>
      <c r="J15" s="14">
        <v>500</v>
      </c>
      <c r="K15" s="14">
        <v>500</v>
      </c>
      <c r="L15" s="14">
        <v>500</v>
      </c>
      <c r="M15" s="14">
        <v>500</v>
      </c>
      <c r="N15" s="14">
        <f t="shared" si="0"/>
        <v>6000</v>
      </c>
    </row>
    <row r="16" spans="1:14" ht="21" x14ac:dyDescent="0.3">
      <c r="A16" s="14" t="s">
        <v>87</v>
      </c>
      <c r="B16" s="14">
        <v>650</v>
      </c>
      <c r="C16" s="14">
        <v>650</v>
      </c>
      <c r="D16" s="14">
        <v>650</v>
      </c>
      <c r="E16" s="14">
        <v>650</v>
      </c>
      <c r="F16" s="14">
        <v>650</v>
      </c>
      <c r="G16" s="14">
        <v>650</v>
      </c>
      <c r="H16" s="14">
        <v>650</v>
      </c>
      <c r="I16" s="14">
        <v>650</v>
      </c>
      <c r="J16" s="14">
        <v>650</v>
      </c>
      <c r="K16" s="14">
        <v>650</v>
      </c>
      <c r="L16" s="14">
        <v>650</v>
      </c>
      <c r="M16" s="14">
        <v>650</v>
      </c>
      <c r="N16" s="14">
        <f t="shared" si="0"/>
        <v>7800</v>
      </c>
    </row>
    <row r="17" spans="1:14" ht="21" x14ac:dyDescent="0.3">
      <c r="A17" s="14" t="s">
        <v>88</v>
      </c>
      <c r="B17" s="14">
        <v>200</v>
      </c>
      <c r="C17" s="14">
        <v>200</v>
      </c>
      <c r="D17" s="14">
        <v>200</v>
      </c>
      <c r="E17" s="14">
        <v>200</v>
      </c>
      <c r="F17" s="14">
        <v>200</v>
      </c>
      <c r="G17" s="14">
        <v>200</v>
      </c>
      <c r="H17" s="14">
        <v>200</v>
      </c>
      <c r="I17" s="14">
        <v>200</v>
      </c>
      <c r="J17" s="14">
        <v>200</v>
      </c>
      <c r="K17" s="14">
        <v>200</v>
      </c>
      <c r="L17" s="14">
        <v>200</v>
      </c>
      <c r="M17" s="14">
        <v>200</v>
      </c>
      <c r="N17" s="14">
        <f t="shared" si="0"/>
        <v>2400</v>
      </c>
    </row>
    <row r="18" spans="1:14" ht="21" x14ac:dyDescent="0.3">
      <c r="A18" s="14" t="s">
        <v>89</v>
      </c>
      <c r="B18" s="14">
        <v>50</v>
      </c>
      <c r="C18" s="14">
        <v>50</v>
      </c>
      <c r="D18" s="14">
        <v>50</v>
      </c>
      <c r="E18" s="14">
        <v>50</v>
      </c>
      <c r="F18" s="14">
        <v>50</v>
      </c>
      <c r="G18" s="14">
        <v>50</v>
      </c>
      <c r="H18" s="14">
        <v>50</v>
      </c>
      <c r="I18" s="14">
        <v>50</v>
      </c>
      <c r="J18" s="14">
        <v>50</v>
      </c>
      <c r="K18" s="14">
        <v>50</v>
      </c>
      <c r="L18" s="14">
        <v>50</v>
      </c>
      <c r="M18" s="14">
        <v>50</v>
      </c>
      <c r="N18" s="14">
        <f t="shared" si="0"/>
        <v>600</v>
      </c>
    </row>
    <row r="19" spans="1:14" ht="21" x14ac:dyDescent="0.3">
      <c r="A19" s="18" t="s">
        <v>99</v>
      </c>
      <c r="B19" s="18">
        <f>SUM(B15:B18)</f>
        <v>1400</v>
      </c>
      <c r="C19" s="18">
        <f t="shared" ref="C19:M19" si="3">SUM(C15:C18)</f>
        <v>1400</v>
      </c>
      <c r="D19" s="18">
        <f t="shared" si="3"/>
        <v>1400</v>
      </c>
      <c r="E19" s="18">
        <f t="shared" si="3"/>
        <v>1400</v>
      </c>
      <c r="F19" s="18">
        <f t="shared" si="3"/>
        <v>1400</v>
      </c>
      <c r="G19" s="18">
        <f t="shared" si="3"/>
        <v>1400</v>
      </c>
      <c r="H19" s="18">
        <f t="shared" si="3"/>
        <v>1400</v>
      </c>
      <c r="I19" s="18">
        <f t="shared" si="3"/>
        <v>1400</v>
      </c>
      <c r="J19" s="18">
        <f t="shared" si="3"/>
        <v>1400</v>
      </c>
      <c r="K19" s="18">
        <f t="shared" si="3"/>
        <v>1400</v>
      </c>
      <c r="L19" s="18">
        <f t="shared" si="3"/>
        <v>1400</v>
      </c>
      <c r="M19" s="18">
        <f t="shared" si="3"/>
        <v>1400</v>
      </c>
      <c r="N19" s="18">
        <f t="shared" si="0"/>
        <v>16800</v>
      </c>
    </row>
    <row r="20" spans="1:14" ht="21" x14ac:dyDescent="0.3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>
        <f t="shared" si="0"/>
        <v>0</v>
      </c>
    </row>
    <row r="21" spans="1:14" ht="21" x14ac:dyDescent="0.3">
      <c r="A21" s="14" t="s">
        <v>100</v>
      </c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>
        <f t="shared" si="0"/>
        <v>0</v>
      </c>
    </row>
    <row r="22" spans="1:14" ht="21" x14ac:dyDescent="0.3">
      <c r="A22" s="14" t="s">
        <v>101</v>
      </c>
      <c r="B22" s="14">
        <v>0</v>
      </c>
      <c r="C22" s="14">
        <v>0</v>
      </c>
      <c r="D22" s="14">
        <v>0</v>
      </c>
      <c r="E22" s="14">
        <v>0</v>
      </c>
      <c r="F22" s="14">
        <v>0</v>
      </c>
      <c r="G22" s="14">
        <v>0</v>
      </c>
      <c r="H22" s="14">
        <v>0</v>
      </c>
      <c r="I22" s="14">
        <v>0</v>
      </c>
      <c r="J22" s="14">
        <v>0</v>
      </c>
      <c r="K22" s="14">
        <v>0</v>
      </c>
      <c r="L22" s="14">
        <v>0</v>
      </c>
      <c r="M22" s="14">
        <v>0</v>
      </c>
      <c r="N22" s="14">
        <f t="shared" si="0"/>
        <v>0</v>
      </c>
    </row>
    <row r="23" spans="1:14" ht="21" x14ac:dyDescent="0.3">
      <c r="A23" s="18" t="s">
        <v>102</v>
      </c>
      <c r="B23" s="18">
        <f>SUM(B19:B22)</f>
        <v>1400</v>
      </c>
      <c r="C23" s="18">
        <f t="shared" ref="C23:M23" si="4">SUM(C19:C22)</f>
        <v>1400</v>
      </c>
      <c r="D23" s="18">
        <f t="shared" si="4"/>
        <v>1400</v>
      </c>
      <c r="E23" s="18">
        <f t="shared" si="4"/>
        <v>1400</v>
      </c>
      <c r="F23" s="18">
        <f t="shared" si="4"/>
        <v>1400</v>
      </c>
      <c r="G23" s="18">
        <f t="shared" si="4"/>
        <v>1400</v>
      </c>
      <c r="H23" s="18">
        <f t="shared" si="4"/>
        <v>1400</v>
      </c>
      <c r="I23" s="18">
        <f t="shared" si="4"/>
        <v>1400</v>
      </c>
      <c r="J23" s="18">
        <f t="shared" si="4"/>
        <v>1400</v>
      </c>
      <c r="K23" s="18">
        <f t="shared" si="4"/>
        <v>1400</v>
      </c>
      <c r="L23" s="18">
        <f t="shared" si="4"/>
        <v>1400</v>
      </c>
      <c r="M23" s="18">
        <f t="shared" si="4"/>
        <v>1400</v>
      </c>
      <c r="N23" s="18">
        <f t="shared" si="0"/>
        <v>16800</v>
      </c>
    </row>
    <row r="24" spans="1:14" ht="21" x14ac:dyDescent="0.3">
      <c r="A24" s="14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>
        <f t="shared" si="0"/>
        <v>0</v>
      </c>
    </row>
    <row r="25" spans="1:14" ht="21" x14ac:dyDescent="0.3">
      <c r="A25" s="18" t="s">
        <v>103</v>
      </c>
      <c r="B25" s="18">
        <f>B12-B23</f>
        <v>1350</v>
      </c>
      <c r="C25" s="18">
        <f t="shared" ref="C25:M25" si="5">C12-C23</f>
        <v>2010</v>
      </c>
      <c r="D25" s="18">
        <f t="shared" si="5"/>
        <v>2670</v>
      </c>
      <c r="E25" s="18">
        <f t="shared" si="5"/>
        <v>3330</v>
      </c>
      <c r="F25" s="18">
        <f t="shared" si="5"/>
        <v>3990</v>
      </c>
      <c r="G25" s="18">
        <f t="shared" si="5"/>
        <v>4650</v>
      </c>
      <c r="H25" s="18">
        <f t="shared" si="5"/>
        <v>5310</v>
      </c>
      <c r="I25" s="18">
        <f t="shared" si="5"/>
        <v>5970</v>
      </c>
      <c r="J25" s="18">
        <f t="shared" si="5"/>
        <v>6630</v>
      </c>
      <c r="K25" s="18">
        <f t="shared" si="5"/>
        <v>7290</v>
      </c>
      <c r="L25" s="18">
        <f t="shared" si="5"/>
        <v>7950</v>
      </c>
      <c r="M25" s="18">
        <f t="shared" si="5"/>
        <v>8610</v>
      </c>
      <c r="N25" s="18">
        <f t="shared" si="0"/>
        <v>59760</v>
      </c>
    </row>
    <row r="26" spans="1:14" ht="21" x14ac:dyDescent="0.3">
      <c r="A26" s="14" t="s">
        <v>104</v>
      </c>
      <c r="B26" s="14">
        <v>0</v>
      </c>
      <c r="C26" s="14">
        <v>1350</v>
      </c>
      <c r="D26" s="14">
        <v>3360</v>
      </c>
      <c r="E26" s="14">
        <v>6030</v>
      </c>
      <c r="F26" s="14">
        <v>9360</v>
      </c>
      <c r="G26" s="14">
        <v>13350</v>
      </c>
      <c r="H26" s="14">
        <v>18000</v>
      </c>
      <c r="I26" s="14">
        <v>23310</v>
      </c>
      <c r="J26" s="14">
        <v>29280</v>
      </c>
      <c r="K26" s="14">
        <v>35910</v>
      </c>
      <c r="L26" s="14">
        <v>43200</v>
      </c>
      <c r="M26" s="14">
        <v>51150</v>
      </c>
      <c r="N26" s="14"/>
    </row>
    <row r="27" spans="1:14" ht="21" x14ac:dyDescent="0.3">
      <c r="A27" s="18" t="s">
        <v>105</v>
      </c>
      <c r="B27" s="18">
        <f>B25+B26</f>
        <v>1350</v>
      </c>
      <c r="C27" s="18">
        <f t="shared" ref="C27:M27" si="6">C25+C26</f>
        <v>3360</v>
      </c>
      <c r="D27" s="18">
        <f t="shared" si="6"/>
        <v>6030</v>
      </c>
      <c r="E27" s="18">
        <f t="shared" si="6"/>
        <v>9360</v>
      </c>
      <c r="F27" s="18">
        <f t="shared" si="6"/>
        <v>13350</v>
      </c>
      <c r="G27" s="18">
        <f t="shared" si="6"/>
        <v>18000</v>
      </c>
      <c r="H27" s="18">
        <f t="shared" si="6"/>
        <v>23310</v>
      </c>
      <c r="I27" s="18">
        <f t="shared" si="6"/>
        <v>29280</v>
      </c>
      <c r="J27" s="18">
        <f t="shared" si="6"/>
        <v>35910</v>
      </c>
      <c r="K27" s="18">
        <f t="shared" si="6"/>
        <v>43200</v>
      </c>
      <c r="L27" s="18">
        <f t="shared" si="6"/>
        <v>51150</v>
      </c>
      <c r="M27" s="18">
        <f t="shared" si="6"/>
        <v>59760</v>
      </c>
      <c r="N27" s="14"/>
    </row>
  </sheetData>
  <mergeCells count="1">
    <mergeCell ref="A1:N1"/>
  </mergeCells>
  <phoneticPr fontId="5" type="noConversion"/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27"/>
  <sheetViews>
    <sheetView zoomScale="76" zoomScaleNormal="76" workbookViewId="0">
      <selection activeCell="P27" sqref="P27"/>
    </sheetView>
  </sheetViews>
  <sheetFormatPr defaultRowHeight="14.4" x14ac:dyDescent="0.3"/>
  <cols>
    <col min="1" max="1" width="39.109375" bestFit="1" customWidth="1"/>
    <col min="2" max="12" width="13.109375" bestFit="1" customWidth="1"/>
    <col min="13" max="13" width="13.44140625" customWidth="1"/>
    <col min="14" max="14" width="10" bestFit="1" customWidth="1"/>
    <col min="15" max="15" width="24.77734375" bestFit="1" customWidth="1"/>
    <col min="16" max="16" width="15.5546875" bestFit="1" customWidth="1"/>
  </cols>
  <sheetData>
    <row r="1" spans="1:14" ht="36.6" x14ac:dyDescent="0.7">
      <c r="A1" s="27" t="s">
        <v>66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</row>
    <row r="2" spans="1:14" x14ac:dyDescent="0.3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2"/>
    </row>
    <row r="3" spans="1:14" ht="21" x14ac:dyDescent="0.3">
      <c r="A3" s="13"/>
      <c r="B3" s="17" t="s">
        <v>0</v>
      </c>
      <c r="C3" s="17" t="s">
        <v>1</v>
      </c>
      <c r="D3" s="17" t="s">
        <v>2</v>
      </c>
      <c r="E3" s="17" t="s">
        <v>3</v>
      </c>
      <c r="F3" s="17" t="s">
        <v>4</v>
      </c>
      <c r="G3" s="17" t="s">
        <v>5</v>
      </c>
      <c r="H3" s="17" t="s">
        <v>6</v>
      </c>
      <c r="I3" s="17" t="s">
        <v>7</v>
      </c>
      <c r="J3" s="17" t="s">
        <v>8</v>
      </c>
      <c r="K3" s="17" t="s">
        <v>9</v>
      </c>
      <c r="L3" s="17" t="s">
        <v>10</v>
      </c>
      <c r="M3" s="17" t="s">
        <v>11</v>
      </c>
      <c r="N3" s="17" t="s">
        <v>90</v>
      </c>
    </row>
    <row r="4" spans="1:14" ht="21" x14ac:dyDescent="0.3">
      <c r="A4" s="14" t="s">
        <v>91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</row>
    <row r="5" spans="1:14" ht="21" x14ac:dyDescent="0.3">
      <c r="A5" s="14" t="s">
        <v>106</v>
      </c>
      <c r="B5" s="14">
        <v>1815</v>
      </c>
      <c r="C5" s="14">
        <v>2299</v>
      </c>
      <c r="D5" s="14">
        <v>2783</v>
      </c>
      <c r="E5" s="14">
        <v>3267</v>
      </c>
      <c r="F5" s="14">
        <v>3751</v>
      </c>
      <c r="G5" s="14">
        <v>4235</v>
      </c>
      <c r="H5" s="14">
        <v>4719</v>
      </c>
      <c r="I5" s="14">
        <v>5203</v>
      </c>
      <c r="J5" s="14">
        <v>5687</v>
      </c>
      <c r="K5" s="14">
        <v>6171</v>
      </c>
      <c r="L5" s="14">
        <v>6655</v>
      </c>
      <c r="M5" s="14">
        <v>7139</v>
      </c>
      <c r="N5" s="14">
        <f>SUM(B5:M5)</f>
        <v>53724</v>
      </c>
    </row>
    <row r="6" spans="1:14" ht="21" x14ac:dyDescent="0.3">
      <c r="A6" s="14" t="s">
        <v>107</v>
      </c>
      <c r="B6" s="14">
        <v>1210</v>
      </c>
      <c r="C6" s="14">
        <v>1452</v>
      </c>
      <c r="D6" s="14">
        <v>1694</v>
      </c>
      <c r="E6" s="14">
        <v>1936</v>
      </c>
      <c r="F6" s="14">
        <v>2178</v>
      </c>
      <c r="G6" s="14">
        <v>2420</v>
      </c>
      <c r="H6" s="14">
        <v>2662</v>
      </c>
      <c r="I6" s="14">
        <v>2904</v>
      </c>
      <c r="J6" s="14">
        <v>3146</v>
      </c>
      <c r="K6" s="14">
        <v>3388</v>
      </c>
      <c r="L6" s="14">
        <v>3630</v>
      </c>
      <c r="M6" s="14">
        <v>3872</v>
      </c>
      <c r="N6" s="14">
        <f t="shared" ref="N6:N25" si="0">SUM(B6:M6)</f>
        <v>30492</v>
      </c>
    </row>
    <row r="7" spans="1:14" ht="21" x14ac:dyDescent="0.3">
      <c r="A7" s="18" t="s">
        <v>92</v>
      </c>
      <c r="B7" s="18">
        <f>SUM(B5:B6)</f>
        <v>3025</v>
      </c>
      <c r="C7" s="18">
        <f t="shared" ref="C7:M7" si="1">SUM(C5:C6)</f>
        <v>3751</v>
      </c>
      <c r="D7" s="18">
        <f t="shared" si="1"/>
        <v>4477</v>
      </c>
      <c r="E7" s="18">
        <f t="shared" si="1"/>
        <v>5203</v>
      </c>
      <c r="F7" s="18">
        <f t="shared" si="1"/>
        <v>5929</v>
      </c>
      <c r="G7" s="18">
        <f t="shared" si="1"/>
        <v>6655</v>
      </c>
      <c r="H7" s="18">
        <f t="shared" si="1"/>
        <v>7381</v>
      </c>
      <c r="I7" s="18">
        <f t="shared" si="1"/>
        <v>8107</v>
      </c>
      <c r="J7" s="18">
        <f t="shared" si="1"/>
        <v>8833</v>
      </c>
      <c r="K7" s="18">
        <f t="shared" si="1"/>
        <v>9559</v>
      </c>
      <c r="L7" s="18">
        <f t="shared" si="1"/>
        <v>10285</v>
      </c>
      <c r="M7" s="18">
        <f t="shared" si="1"/>
        <v>11011</v>
      </c>
      <c r="N7" s="18">
        <f t="shared" si="0"/>
        <v>84216</v>
      </c>
    </row>
    <row r="8" spans="1:14" ht="21" x14ac:dyDescent="0.3">
      <c r="A8" s="12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>
        <f t="shared" si="0"/>
        <v>0</v>
      </c>
    </row>
    <row r="9" spans="1:14" ht="21" x14ac:dyDescent="0.3">
      <c r="A9" s="14" t="s">
        <v>93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>
        <f t="shared" si="0"/>
        <v>0</v>
      </c>
    </row>
    <row r="10" spans="1:14" ht="21" x14ac:dyDescent="0.3">
      <c r="A10" s="14" t="s">
        <v>94</v>
      </c>
      <c r="B10" s="14">
        <v>0</v>
      </c>
      <c r="C10" s="14">
        <v>0</v>
      </c>
      <c r="D10" s="14">
        <v>0</v>
      </c>
      <c r="E10" s="14">
        <v>0</v>
      </c>
      <c r="F10" s="14">
        <v>0</v>
      </c>
      <c r="G10" s="14">
        <v>0</v>
      </c>
      <c r="H10" s="14">
        <v>0</v>
      </c>
      <c r="I10" s="14">
        <v>0</v>
      </c>
      <c r="J10" s="14">
        <v>0</v>
      </c>
      <c r="K10" s="14">
        <v>0</v>
      </c>
      <c r="L10" s="14">
        <v>0</v>
      </c>
      <c r="M10" s="14">
        <v>0</v>
      </c>
      <c r="N10" s="14">
        <f t="shared" si="0"/>
        <v>0</v>
      </c>
    </row>
    <row r="11" spans="1:14" ht="21" x14ac:dyDescent="0.3">
      <c r="A11" s="14" t="s">
        <v>95</v>
      </c>
      <c r="B11" s="14">
        <v>0</v>
      </c>
      <c r="C11" s="14">
        <v>0</v>
      </c>
      <c r="D11" s="14">
        <v>0</v>
      </c>
      <c r="E11" s="14">
        <v>0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  <c r="L11" s="14">
        <v>0</v>
      </c>
      <c r="M11" s="14">
        <v>0</v>
      </c>
      <c r="N11" s="14">
        <f t="shared" si="0"/>
        <v>0</v>
      </c>
    </row>
    <row r="12" spans="1:14" ht="21" x14ac:dyDescent="0.3">
      <c r="A12" s="18" t="s">
        <v>96</v>
      </c>
      <c r="B12" s="18">
        <f>SUM(B7:B11)</f>
        <v>3025</v>
      </c>
      <c r="C12" s="18">
        <f t="shared" ref="C12:M12" si="2">SUM(C7:C11)</f>
        <v>3751</v>
      </c>
      <c r="D12" s="18">
        <f t="shared" si="2"/>
        <v>4477</v>
      </c>
      <c r="E12" s="18">
        <f t="shared" si="2"/>
        <v>5203</v>
      </c>
      <c r="F12" s="18">
        <f t="shared" si="2"/>
        <v>5929</v>
      </c>
      <c r="G12" s="18">
        <f t="shared" si="2"/>
        <v>6655</v>
      </c>
      <c r="H12" s="18">
        <f t="shared" si="2"/>
        <v>7381</v>
      </c>
      <c r="I12" s="18">
        <f t="shared" si="2"/>
        <v>8107</v>
      </c>
      <c r="J12" s="18">
        <f t="shared" si="2"/>
        <v>8833</v>
      </c>
      <c r="K12" s="18">
        <f t="shared" si="2"/>
        <v>9559</v>
      </c>
      <c r="L12" s="18">
        <f t="shared" si="2"/>
        <v>10285</v>
      </c>
      <c r="M12" s="18">
        <f t="shared" si="2"/>
        <v>11011</v>
      </c>
      <c r="N12" s="18">
        <f t="shared" si="0"/>
        <v>84216</v>
      </c>
    </row>
    <row r="13" spans="1:14" ht="21" x14ac:dyDescent="0.3">
      <c r="A13" s="14"/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>
        <f t="shared" si="0"/>
        <v>0</v>
      </c>
    </row>
    <row r="14" spans="1:14" ht="21" x14ac:dyDescent="0.3">
      <c r="A14" s="14" t="s">
        <v>97</v>
      </c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>
        <f t="shared" si="0"/>
        <v>0</v>
      </c>
    </row>
    <row r="15" spans="1:14" ht="21" x14ac:dyDescent="0.3">
      <c r="A15" s="14" t="s">
        <v>98</v>
      </c>
      <c r="B15" s="14">
        <v>500</v>
      </c>
      <c r="C15" s="14">
        <v>500</v>
      </c>
      <c r="D15" s="14">
        <v>500</v>
      </c>
      <c r="E15" s="14">
        <v>500</v>
      </c>
      <c r="F15" s="14">
        <v>500</v>
      </c>
      <c r="G15" s="14">
        <v>500</v>
      </c>
      <c r="H15" s="14">
        <v>500</v>
      </c>
      <c r="I15" s="14">
        <v>500</v>
      </c>
      <c r="J15" s="14">
        <v>500</v>
      </c>
      <c r="K15" s="14">
        <v>500</v>
      </c>
      <c r="L15" s="14">
        <v>500</v>
      </c>
      <c r="M15" s="14">
        <v>500</v>
      </c>
      <c r="N15" s="14">
        <f t="shared" si="0"/>
        <v>6000</v>
      </c>
    </row>
    <row r="16" spans="1:14" ht="21" x14ac:dyDescent="0.3">
      <c r="A16" s="14" t="s">
        <v>87</v>
      </c>
      <c r="B16" s="14">
        <v>650</v>
      </c>
      <c r="C16" s="14">
        <v>650</v>
      </c>
      <c r="D16" s="14">
        <v>650</v>
      </c>
      <c r="E16" s="14">
        <v>650</v>
      </c>
      <c r="F16" s="14">
        <v>650</v>
      </c>
      <c r="G16" s="14">
        <v>650</v>
      </c>
      <c r="H16" s="14">
        <v>650</v>
      </c>
      <c r="I16" s="14">
        <v>650</v>
      </c>
      <c r="J16" s="14">
        <v>650</v>
      </c>
      <c r="K16" s="14">
        <v>650</v>
      </c>
      <c r="L16" s="14">
        <v>650</v>
      </c>
      <c r="M16" s="14">
        <v>650</v>
      </c>
      <c r="N16" s="14">
        <f t="shared" si="0"/>
        <v>7800</v>
      </c>
    </row>
    <row r="17" spans="1:14" ht="21" x14ac:dyDescent="0.3">
      <c r="A17" s="14" t="s">
        <v>88</v>
      </c>
      <c r="B17" s="14">
        <v>200</v>
      </c>
      <c r="C17" s="14">
        <v>200</v>
      </c>
      <c r="D17" s="14">
        <v>200</v>
      </c>
      <c r="E17" s="14">
        <v>200</v>
      </c>
      <c r="F17" s="14">
        <v>200</v>
      </c>
      <c r="G17" s="14">
        <v>200</v>
      </c>
      <c r="H17" s="14">
        <v>200</v>
      </c>
      <c r="I17" s="14">
        <v>200</v>
      </c>
      <c r="J17" s="14">
        <v>200</v>
      </c>
      <c r="K17" s="14">
        <v>200</v>
      </c>
      <c r="L17" s="14">
        <v>200</v>
      </c>
      <c r="M17" s="14">
        <v>200</v>
      </c>
      <c r="N17" s="14">
        <f t="shared" si="0"/>
        <v>2400</v>
      </c>
    </row>
    <row r="18" spans="1:14" ht="21" x14ac:dyDescent="0.3">
      <c r="A18" s="14" t="s">
        <v>89</v>
      </c>
      <c r="B18" s="14">
        <v>50</v>
      </c>
      <c r="C18" s="14">
        <v>50</v>
      </c>
      <c r="D18" s="14">
        <v>50</v>
      </c>
      <c r="E18" s="14">
        <v>50</v>
      </c>
      <c r="F18" s="14">
        <v>50</v>
      </c>
      <c r="G18" s="14">
        <v>50</v>
      </c>
      <c r="H18" s="14">
        <v>50</v>
      </c>
      <c r="I18" s="14">
        <v>50</v>
      </c>
      <c r="J18" s="14">
        <v>50</v>
      </c>
      <c r="K18" s="14">
        <v>50</v>
      </c>
      <c r="L18" s="14">
        <v>50</v>
      </c>
      <c r="M18" s="14">
        <v>50</v>
      </c>
      <c r="N18" s="14">
        <f t="shared" si="0"/>
        <v>600</v>
      </c>
    </row>
    <row r="19" spans="1:14" ht="21" x14ac:dyDescent="0.3">
      <c r="A19" s="18" t="s">
        <v>99</v>
      </c>
      <c r="B19" s="18">
        <f>SUM(B15:B18)</f>
        <v>1400</v>
      </c>
      <c r="C19" s="18">
        <f t="shared" ref="C19:M19" si="3">SUM(C15:C18)</f>
        <v>1400</v>
      </c>
      <c r="D19" s="18">
        <f t="shared" si="3"/>
        <v>1400</v>
      </c>
      <c r="E19" s="18">
        <f t="shared" si="3"/>
        <v>1400</v>
      </c>
      <c r="F19" s="18">
        <f t="shared" si="3"/>
        <v>1400</v>
      </c>
      <c r="G19" s="18">
        <f t="shared" si="3"/>
        <v>1400</v>
      </c>
      <c r="H19" s="18">
        <f t="shared" si="3"/>
        <v>1400</v>
      </c>
      <c r="I19" s="18">
        <f t="shared" si="3"/>
        <v>1400</v>
      </c>
      <c r="J19" s="18">
        <f t="shared" si="3"/>
        <v>1400</v>
      </c>
      <c r="K19" s="18">
        <f t="shared" si="3"/>
        <v>1400</v>
      </c>
      <c r="L19" s="18">
        <f t="shared" si="3"/>
        <v>1400</v>
      </c>
      <c r="M19" s="18">
        <f t="shared" si="3"/>
        <v>1400</v>
      </c>
      <c r="N19" s="18">
        <f t="shared" si="0"/>
        <v>16800</v>
      </c>
    </row>
    <row r="20" spans="1:14" ht="21" x14ac:dyDescent="0.3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>
        <f t="shared" si="0"/>
        <v>0</v>
      </c>
    </row>
    <row r="21" spans="1:14" ht="21" x14ac:dyDescent="0.3">
      <c r="A21" s="14" t="s">
        <v>100</v>
      </c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>
        <f t="shared" si="0"/>
        <v>0</v>
      </c>
    </row>
    <row r="22" spans="1:14" ht="21" x14ac:dyDescent="0.3">
      <c r="A22" s="14" t="s">
        <v>101</v>
      </c>
      <c r="B22" s="14">
        <v>0</v>
      </c>
      <c r="C22" s="14">
        <v>0</v>
      </c>
      <c r="D22" s="14">
        <v>0</v>
      </c>
      <c r="E22" s="14">
        <v>0</v>
      </c>
      <c r="F22" s="14">
        <v>0</v>
      </c>
      <c r="G22" s="14">
        <v>0</v>
      </c>
      <c r="H22" s="14">
        <v>0</v>
      </c>
      <c r="I22" s="14">
        <v>0</v>
      </c>
      <c r="J22" s="14">
        <v>0</v>
      </c>
      <c r="K22" s="14">
        <v>0</v>
      </c>
      <c r="L22" s="14">
        <v>0</v>
      </c>
      <c r="M22" s="14">
        <v>0</v>
      </c>
      <c r="N22" s="14">
        <f t="shared" si="0"/>
        <v>0</v>
      </c>
    </row>
    <row r="23" spans="1:14" ht="21" x14ac:dyDescent="0.3">
      <c r="A23" s="18" t="s">
        <v>102</v>
      </c>
      <c r="B23" s="18">
        <f>SUM(B19:B22)</f>
        <v>1400</v>
      </c>
      <c r="C23" s="18">
        <f t="shared" ref="C23:M23" si="4">SUM(C19:C22)</f>
        <v>1400</v>
      </c>
      <c r="D23" s="18">
        <f t="shared" si="4"/>
        <v>1400</v>
      </c>
      <c r="E23" s="18">
        <f t="shared" si="4"/>
        <v>1400</v>
      </c>
      <c r="F23" s="18">
        <f t="shared" si="4"/>
        <v>1400</v>
      </c>
      <c r="G23" s="18">
        <f t="shared" si="4"/>
        <v>1400</v>
      </c>
      <c r="H23" s="18">
        <f t="shared" si="4"/>
        <v>1400</v>
      </c>
      <c r="I23" s="18">
        <f t="shared" si="4"/>
        <v>1400</v>
      </c>
      <c r="J23" s="18">
        <f t="shared" si="4"/>
        <v>1400</v>
      </c>
      <c r="K23" s="18">
        <f t="shared" si="4"/>
        <v>1400</v>
      </c>
      <c r="L23" s="18">
        <f t="shared" si="4"/>
        <v>1400</v>
      </c>
      <c r="M23" s="18">
        <f t="shared" si="4"/>
        <v>1400</v>
      </c>
      <c r="N23" s="18">
        <f t="shared" si="0"/>
        <v>16800</v>
      </c>
    </row>
    <row r="24" spans="1:14" ht="21" x14ac:dyDescent="0.3">
      <c r="A24" s="14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>
        <f t="shared" si="0"/>
        <v>0</v>
      </c>
    </row>
    <row r="25" spans="1:14" ht="21" x14ac:dyDescent="0.3">
      <c r="A25" s="18" t="s">
        <v>103</v>
      </c>
      <c r="B25" s="18">
        <f>B12-B23</f>
        <v>1625</v>
      </c>
      <c r="C25" s="18">
        <f t="shared" ref="C25:M25" si="5">C12-C23</f>
        <v>2351</v>
      </c>
      <c r="D25" s="18">
        <f t="shared" si="5"/>
        <v>3077</v>
      </c>
      <c r="E25" s="18">
        <f t="shared" si="5"/>
        <v>3803</v>
      </c>
      <c r="F25" s="18">
        <f t="shared" si="5"/>
        <v>4529</v>
      </c>
      <c r="G25" s="18">
        <f t="shared" si="5"/>
        <v>5255</v>
      </c>
      <c r="H25" s="18">
        <f t="shared" si="5"/>
        <v>5981</v>
      </c>
      <c r="I25" s="18">
        <f t="shared" si="5"/>
        <v>6707</v>
      </c>
      <c r="J25" s="18">
        <f t="shared" si="5"/>
        <v>7433</v>
      </c>
      <c r="K25" s="18">
        <f t="shared" si="5"/>
        <v>8159</v>
      </c>
      <c r="L25" s="18">
        <f t="shared" si="5"/>
        <v>8885</v>
      </c>
      <c r="M25" s="18">
        <f t="shared" si="5"/>
        <v>9611</v>
      </c>
      <c r="N25" s="18">
        <f t="shared" si="0"/>
        <v>67416</v>
      </c>
    </row>
    <row r="26" spans="1:14" ht="21" x14ac:dyDescent="0.3">
      <c r="A26" s="14" t="s">
        <v>104</v>
      </c>
      <c r="B26" s="14">
        <v>0</v>
      </c>
      <c r="C26" s="14">
        <v>1350</v>
      </c>
      <c r="D26" s="14">
        <v>3360</v>
      </c>
      <c r="E26" s="14">
        <v>6030</v>
      </c>
      <c r="F26" s="14">
        <v>9360</v>
      </c>
      <c r="G26" s="14">
        <v>13350</v>
      </c>
      <c r="H26" s="14">
        <v>18000</v>
      </c>
      <c r="I26" s="14">
        <v>23310</v>
      </c>
      <c r="J26" s="14">
        <v>29280</v>
      </c>
      <c r="K26" s="14">
        <v>35910</v>
      </c>
      <c r="L26" s="14">
        <v>43200</v>
      </c>
      <c r="M26" s="14">
        <v>51150</v>
      </c>
      <c r="N26" s="14"/>
    </row>
    <row r="27" spans="1:14" ht="21" x14ac:dyDescent="0.3">
      <c r="A27" s="18" t="s">
        <v>105</v>
      </c>
      <c r="B27" s="18">
        <f>B25+B26</f>
        <v>1625</v>
      </c>
      <c r="C27" s="18">
        <f t="shared" ref="C27:M27" si="6">C25+C26</f>
        <v>3701</v>
      </c>
      <c r="D27" s="18">
        <f t="shared" si="6"/>
        <v>6437</v>
      </c>
      <c r="E27" s="18">
        <f t="shared" si="6"/>
        <v>9833</v>
      </c>
      <c r="F27" s="18">
        <f t="shared" si="6"/>
        <v>13889</v>
      </c>
      <c r="G27" s="18">
        <f t="shared" si="6"/>
        <v>18605</v>
      </c>
      <c r="H27" s="18">
        <f t="shared" si="6"/>
        <v>23981</v>
      </c>
      <c r="I27" s="18">
        <f t="shared" si="6"/>
        <v>30017</v>
      </c>
      <c r="J27" s="18">
        <f t="shared" si="6"/>
        <v>36713</v>
      </c>
      <c r="K27" s="18">
        <f t="shared" si="6"/>
        <v>44069</v>
      </c>
      <c r="L27" s="18">
        <f t="shared" si="6"/>
        <v>52085</v>
      </c>
      <c r="M27" s="18">
        <f t="shared" si="6"/>
        <v>60761</v>
      </c>
      <c r="N27" s="14"/>
    </row>
  </sheetData>
  <mergeCells count="1">
    <mergeCell ref="A1:N1"/>
  </mergeCells>
  <phoneticPr fontId="5" type="noConversion"/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578138-2043-498E-A392-265DCEA2CAA0}">
  <dimension ref="A1:C24"/>
  <sheetViews>
    <sheetView tabSelected="1" zoomScale="82" zoomScaleNormal="82" workbookViewId="0">
      <selection activeCell="C14" sqref="C14"/>
    </sheetView>
  </sheetViews>
  <sheetFormatPr defaultRowHeight="14.4" x14ac:dyDescent="0.3"/>
  <cols>
    <col min="1" max="1" width="59.21875" customWidth="1"/>
    <col min="2" max="2" width="59.77734375" customWidth="1"/>
    <col min="3" max="3" width="15.88671875" customWidth="1"/>
    <col min="4" max="4" width="18" customWidth="1"/>
  </cols>
  <sheetData>
    <row r="1" spans="1:3" ht="37.200000000000003" thickBot="1" x14ac:dyDescent="0.75">
      <c r="A1" s="32" t="s">
        <v>108</v>
      </c>
      <c r="B1" s="32"/>
      <c r="C1" s="32"/>
    </row>
    <row r="2" spans="1:3" ht="41.4" thickBot="1" x14ac:dyDescent="0.4">
      <c r="A2" s="29"/>
      <c r="B2" s="29"/>
      <c r="C2" s="29" t="s">
        <v>109</v>
      </c>
    </row>
    <row r="3" spans="1:3" ht="21.6" thickBot="1" x14ac:dyDescent="0.45">
      <c r="A3" s="33" t="s">
        <v>110</v>
      </c>
      <c r="B3" s="29"/>
      <c r="C3" s="29"/>
    </row>
    <row r="4" spans="1:3" ht="21" thickBot="1" x14ac:dyDescent="0.4">
      <c r="A4" s="29" t="s">
        <v>111</v>
      </c>
      <c r="B4" s="29"/>
      <c r="C4" s="29"/>
    </row>
    <row r="5" spans="1:3" ht="21" thickBot="1" x14ac:dyDescent="0.4">
      <c r="A5" s="29" t="s">
        <v>112</v>
      </c>
      <c r="B5" s="29" t="s">
        <v>113</v>
      </c>
      <c r="C5" s="30">
        <v>61700</v>
      </c>
    </row>
    <row r="6" spans="1:3" ht="41.4" thickBot="1" x14ac:dyDescent="0.4">
      <c r="A6" s="29" t="s">
        <v>114</v>
      </c>
      <c r="B6" s="29" t="s">
        <v>115</v>
      </c>
      <c r="C6" s="30">
        <v>45000</v>
      </c>
    </row>
    <row r="7" spans="1:3" ht="21.6" thickBot="1" x14ac:dyDescent="0.45">
      <c r="A7" s="34" t="s">
        <v>116</v>
      </c>
      <c r="B7" s="29"/>
      <c r="C7" s="35">
        <f>SUM(C5:C6)</f>
        <v>106700</v>
      </c>
    </row>
    <row r="8" spans="1:3" ht="21.6" thickBot="1" x14ac:dyDescent="0.4">
      <c r="A8" s="34" t="s">
        <v>117</v>
      </c>
      <c r="B8" s="29"/>
      <c r="C8" s="29"/>
    </row>
    <row r="9" spans="1:3" ht="21" thickBot="1" x14ac:dyDescent="0.4">
      <c r="A9" s="31" t="s">
        <v>118</v>
      </c>
      <c r="B9" s="29"/>
      <c r="C9" s="30">
        <v>26200</v>
      </c>
    </row>
    <row r="10" spans="1:3" ht="21" thickBot="1" x14ac:dyDescent="0.4">
      <c r="A10" s="29" t="s">
        <v>119</v>
      </c>
      <c r="B10" s="29" t="s">
        <v>120</v>
      </c>
      <c r="C10" s="30">
        <v>-5240</v>
      </c>
    </row>
    <row r="11" spans="1:3" ht="21" thickBot="1" x14ac:dyDescent="0.4">
      <c r="A11" s="31" t="s">
        <v>121</v>
      </c>
      <c r="B11" s="29"/>
      <c r="C11" s="30">
        <v>20960</v>
      </c>
    </row>
    <row r="12" spans="1:3" ht="21" thickBot="1" x14ac:dyDescent="0.4">
      <c r="A12" s="29" t="s">
        <v>70</v>
      </c>
      <c r="B12" s="29"/>
      <c r="C12" s="30">
        <v>8000</v>
      </c>
    </row>
    <row r="13" spans="1:3" ht="21.6" thickBot="1" x14ac:dyDescent="0.45">
      <c r="A13" s="34" t="s">
        <v>122</v>
      </c>
      <c r="B13" s="29"/>
      <c r="C13" s="35">
        <f>SUM(C11:C12)</f>
        <v>28960</v>
      </c>
    </row>
    <row r="14" spans="1:3" ht="21.6" thickBot="1" x14ac:dyDescent="0.45">
      <c r="A14" s="33" t="s">
        <v>123</v>
      </c>
      <c r="B14" s="29"/>
      <c r="C14" s="35">
        <f>C7+C13</f>
        <v>135660</v>
      </c>
    </row>
    <row r="15" spans="1:3" ht="21" thickBot="1" x14ac:dyDescent="0.4">
      <c r="A15" s="29"/>
      <c r="B15" s="29"/>
      <c r="C15" s="29"/>
    </row>
    <row r="16" spans="1:3" ht="21.6" thickBot="1" x14ac:dyDescent="0.4">
      <c r="A16" s="34" t="s">
        <v>124</v>
      </c>
      <c r="B16" s="29"/>
      <c r="C16" s="29"/>
    </row>
    <row r="17" spans="1:3" ht="21" thickBot="1" x14ac:dyDescent="0.4">
      <c r="A17" s="29" t="s">
        <v>125</v>
      </c>
      <c r="B17" s="29"/>
      <c r="C17" s="29"/>
    </row>
    <row r="18" spans="1:3" ht="21" thickBot="1" x14ac:dyDescent="0.4">
      <c r="A18" s="29" t="s">
        <v>126</v>
      </c>
      <c r="B18" s="29" t="s">
        <v>127</v>
      </c>
      <c r="C18" s="30">
        <v>4000</v>
      </c>
    </row>
    <row r="19" spans="1:3" ht="21.6" thickBot="1" x14ac:dyDescent="0.45">
      <c r="A19" s="33" t="s">
        <v>128</v>
      </c>
      <c r="B19" s="29"/>
      <c r="C19" s="35">
        <v>4000</v>
      </c>
    </row>
    <row r="20" spans="1:3" ht="21.6" thickBot="1" x14ac:dyDescent="0.45">
      <c r="A20" s="33" t="s">
        <v>129</v>
      </c>
      <c r="B20" s="29"/>
      <c r="C20" s="29"/>
    </row>
    <row r="21" spans="1:3" ht="21" thickBot="1" x14ac:dyDescent="0.4">
      <c r="A21" s="29" t="s">
        <v>130</v>
      </c>
      <c r="B21" s="29" t="s">
        <v>131</v>
      </c>
      <c r="C21" s="30">
        <v>57700.22</v>
      </c>
    </row>
    <row r="22" spans="1:3" ht="21" thickBot="1" x14ac:dyDescent="0.4">
      <c r="A22" s="29" t="s">
        <v>132</v>
      </c>
      <c r="B22" s="29" t="s">
        <v>133</v>
      </c>
      <c r="C22" s="30">
        <v>73959.78</v>
      </c>
    </row>
    <row r="23" spans="1:3" ht="21.6" thickBot="1" x14ac:dyDescent="0.45">
      <c r="A23" s="34" t="s">
        <v>134</v>
      </c>
      <c r="B23" s="33"/>
      <c r="C23" s="35">
        <f>SUM(C21:C22)</f>
        <v>131660</v>
      </c>
    </row>
    <row r="24" spans="1:3" ht="21.6" thickBot="1" x14ac:dyDescent="0.45">
      <c r="A24" s="34" t="s">
        <v>135</v>
      </c>
      <c r="B24" s="29"/>
      <c r="C24" s="35">
        <f>C19+C23</f>
        <v>135660</v>
      </c>
    </row>
  </sheetData>
  <mergeCells count="1">
    <mergeCell ref="A1:C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Startup Coast </vt:lpstr>
      <vt:lpstr>Income_Year 1</vt:lpstr>
      <vt:lpstr>Income_Year 2</vt:lpstr>
      <vt:lpstr>Income_Year 3</vt:lpstr>
      <vt:lpstr>CashFlow_Year 1</vt:lpstr>
      <vt:lpstr>CashFlow_Year 2</vt:lpstr>
      <vt:lpstr>CashFlow_Year 3</vt:lpstr>
      <vt:lpstr>Balancesheet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 sakshi</cp:lastModifiedBy>
  <dcterms:created xsi:type="dcterms:W3CDTF">2025-11-19T17:31:16Z</dcterms:created>
  <dcterms:modified xsi:type="dcterms:W3CDTF">2025-11-23T03:27:46Z</dcterms:modified>
</cp:coreProperties>
</file>